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-105" yWindow="-105" windowWidth="20730" windowHeight="11760" activeTab="4"/>
  </bookViews>
  <sheets>
    <sheet name="ženy" sheetId="5" r:id="rId1"/>
    <sheet name="junioři" sheetId="6" r:id="rId2"/>
    <sheet name="st.žáci" sheetId="7" r:id="rId3"/>
    <sheet name="ml.žáci" sheetId="8" r:id="rId4"/>
    <sheet name="muži" sheetId="9" r:id="rId5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M5" i="7"/>
  <c r="AN5"/>
  <c r="AO5"/>
  <c r="AP5"/>
  <c r="AQ5"/>
  <c r="AR5"/>
  <c r="B4" i="8"/>
  <c r="E4"/>
  <c r="H4"/>
  <c r="K4"/>
  <c r="N4"/>
  <c r="Q4"/>
  <c r="AD5"/>
  <c r="AF5"/>
  <c r="AM5"/>
  <c r="AN5"/>
  <c r="AO5"/>
  <c r="AP5"/>
  <c r="AQ5"/>
  <c r="AR5"/>
  <c r="AS5"/>
  <c r="AT5"/>
  <c r="AU5"/>
  <c r="AV5"/>
  <c r="AW5"/>
  <c r="AX5"/>
  <c r="AY5"/>
  <c r="AZ5"/>
  <c r="BA5"/>
  <c r="AD6"/>
  <c r="AF6"/>
  <c r="AJ6"/>
  <c r="AK6"/>
  <c r="AL6"/>
  <c r="AP6"/>
  <c r="AQ6"/>
  <c r="AR6"/>
  <c r="AS6"/>
  <c r="AT6"/>
  <c r="AU6"/>
  <c r="AV6"/>
  <c r="AW6"/>
  <c r="AX6"/>
  <c r="AY6"/>
  <c r="AZ6"/>
  <c r="BA6"/>
  <c r="AD7"/>
  <c r="AF7"/>
  <c r="AJ7"/>
  <c r="AK7"/>
  <c r="AL7"/>
  <c r="AM7"/>
  <c r="AN7"/>
  <c r="AO7"/>
  <c r="AS7"/>
  <c r="AT7"/>
  <c r="AU7"/>
  <c r="AV7"/>
  <c r="AW7"/>
  <c r="AX7"/>
  <c r="AY7"/>
  <c r="AZ7"/>
  <c r="BA7"/>
  <c r="AD8"/>
  <c r="AF8"/>
  <c r="AJ8"/>
  <c r="AK8"/>
  <c r="AL8"/>
  <c r="AM8"/>
  <c r="AN8"/>
  <c r="AO8"/>
  <c r="AP8"/>
  <c r="AQ8"/>
  <c r="AR8"/>
  <c r="AV8"/>
  <c r="AW8"/>
  <c r="AX8"/>
  <c r="AY8"/>
  <c r="AZ8"/>
  <c r="BA8"/>
  <c r="AD9"/>
  <c r="AF9"/>
  <c r="AJ9"/>
  <c r="AK9"/>
  <c r="AL9"/>
  <c r="AM9"/>
  <c r="AN9"/>
  <c r="AO9"/>
  <c r="AP9"/>
  <c r="AQ9"/>
  <c r="AR9"/>
  <c r="AS9"/>
  <c r="AT9"/>
  <c r="AU9"/>
  <c r="AY9"/>
  <c r="AZ9"/>
  <c r="BA9"/>
  <c r="AD10"/>
  <c r="AF10"/>
  <c r="AJ10"/>
  <c r="AK10"/>
  <c r="AL10"/>
  <c r="AM10"/>
  <c r="AN10"/>
  <c r="AO10"/>
  <c r="AP10"/>
  <c r="AQ10"/>
  <c r="AR10"/>
  <c r="AS10"/>
  <c r="AT10"/>
  <c r="AU10"/>
  <c r="AV10"/>
  <c r="AW10"/>
  <c r="AX10"/>
  <c r="B12"/>
  <c r="Q12"/>
  <c r="B13"/>
  <c r="Q13"/>
  <c r="B14"/>
  <c r="Q14"/>
  <c r="B15"/>
  <c r="Q15"/>
  <c r="B16"/>
  <c r="Q16"/>
  <c r="B17"/>
  <c r="Q17"/>
  <c r="B18"/>
  <c r="Q18"/>
  <c r="B19"/>
  <c r="Q19"/>
  <c r="B20"/>
  <c r="Q20"/>
  <c r="B21"/>
  <c r="Q21"/>
  <c r="B22"/>
  <c r="Q22"/>
  <c r="B23"/>
  <c r="Q23"/>
  <c r="B24"/>
  <c r="Q24"/>
  <c r="B25"/>
  <c r="Q25"/>
  <c r="B26"/>
  <c r="Q26"/>
  <c r="B4" i="7"/>
  <c r="E4"/>
  <c r="H4"/>
  <c r="K4"/>
  <c r="N4"/>
  <c r="Q4"/>
  <c r="T4"/>
  <c r="W4"/>
  <c r="AD5"/>
  <c r="AF5"/>
  <c r="AS5"/>
  <c r="AT5"/>
  <c r="AU5"/>
  <c r="AV5"/>
  <c r="AW5"/>
  <c r="AX5"/>
  <c r="AY5"/>
  <c r="AZ5"/>
  <c r="BA5"/>
  <c r="BB5"/>
  <c r="BC5"/>
  <c r="BD5"/>
  <c r="BE5"/>
  <c r="BF5"/>
  <c r="BG5"/>
  <c r="AD6"/>
  <c r="AF6"/>
  <c r="AJ6"/>
  <c r="AK6"/>
  <c r="AL6"/>
  <c r="AP6"/>
  <c r="AQ6"/>
  <c r="AR6"/>
  <c r="AS6"/>
  <c r="AT6"/>
  <c r="AU6"/>
  <c r="AV6"/>
  <c r="AW6"/>
  <c r="AX6"/>
  <c r="AY6"/>
  <c r="AZ6"/>
  <c r="BA6"/>
  <c r="BB6"/>
  <c r="BC6"/>
  <c r="BD6"/>
  <c r="BE6"/>
  <c r="BF6"/>
  <c r="BG6"/>
  <c r="AD7"/>
  <c r="AF7"/>
  <c r="AJ7"/>
  <c r="AK7"/>
  <c r="AL7"/>
  <c r="AM7"/>
  <c r="AN7"/>
  <c r="AO7"/>
  <c r="AS7"/>
  <c r="AT7"/>
  <c r="AU7"/>
  <c r="AV7"/>
  <c r="AW7"/>
  <c r="AX7"/>
  <c r="AY7"/>
  <c r="AZ7"/>
  <c r="BA7"/>
  <c r="BB7"/>
  <c r="BC7"/>
  <c r="BD7"/>
  <c r="BE7"/>
  <c r="BF7"/>
  <c r="BG7"/>
  <c r="AD8"/>
  <c r="AF8"/>
  <c r="AJ8"/>
  <c r="AK8"/>
  <c r="AL8"/>
  <c r="AM8"/>
  <c r="AN8"/>
  <c r="AO8"/>
  <c r="AP8"/>
  <c r="AQ8"/>
  <c r="AR8"/>
  <c r="AV8"/>
  <c r="AW8"/>
  <c r="AX8"/>
  <c r="AY8"/>
  <c r="AZ8"/>
  <c r="BA8"/>
  <c r="BB8"/>
  <c r="BC8"/>
  <c r="BD8"/>
  <c r="BE8"/>
  <c r="BF8"/>
  <c r="BG8"/>
  <c r="AD9"/>
  <c r="AF9"/>
  <c r="AJ9"/>
  <c r="AK9"/>
  <c r="AL9"/>
  <c r="AM9"/>
  <c r="AN9"/>
  <c r="AO9"/>
  <c r="AP9"/>
  <c r="AQ9"/>
  <c r="AR9"/>
  <c r="AS9"/>
  <c r="AT9"/>
  <c r="AU9"/>
  <c r="AY9"/>
  <c r="AZ9"/>
  <c r="BA9"/>
  <c r="BB9"/>
  <c r="BC9"/>
  <c r="BD9"/>
  <c r="BE9"/>
  <c r="BF9"/>
  <c r="BG9"/>
  <c r="AD10"/>
  <c r="AF10"/>
  <c r="AJ10"/>
  <c r="AK10"/>
  <c r="AL10"/>
  <c r="AM10"/>
  <c r="AN10"/>
  <c r="AO10"/>
  <c r="AP10"/>
  <c r="AQ10"/>
  <c r="AR10"/>
  <c r="AS10"/>
  <c r="AT10"/>
  <c r="AU10"/>
  <c r="AV10"/>
  <c r="AW10"/>
  <c r="AX10"/>
  <c r="BB10"/>
  <c r="BC10"/>
  <c r="BD10"/>
  <c r="BE10"/>
  <c r="BF10"/>
  <c r="BG10"/>
  <c r="AD11"/>
  <c r="AF11"/>
  <c r="AJ11"/>
  <c r="AK11"/>
  <c r="AL11"/>
  <c r="AM11"/>
  <c r="AN11"/>
  <c r="AO11"/>
  <c r="AP11"/>
  <c r="AQ11"/>
  <c r="AR11"/>
  <c r="AS11"/>
  <c r="AT11"/>
  <c r="AU11"/>
  <c r="AV11"/>
  <c r="AW11"/>
  <c r="AX11"/>
  <c r="AY11"/>
  <c r="AZ11"/>
  <c r="BA11"/>
  <c r="BE11"/>
  <c r="BF11"/>
  <c r="BG11"/>
  <c r="AD12"/>
  <c r="AF12"/>
  <c r="AJ12"/>
  <c r="AK12"/>
  <c r="AL12"/>
  <c r="AM12"/>
  <c r="AN12"/>
  <c r="AO12"/>
  <c r="AP12"/>
  <c r="AQ12"/>
  <c r="AR12"/>
  <c r="AS12"/>
  <c r="AT12"/>
  <c r="AU12"/>
  <c r="AV12"/>
  <c r="AW12"/>
  <c r="AX12"/>
  <c r="AY12"/>
  <c r="AZ12"/>
  <c r="BA12"/>
  <c r="BB12"/>
  <c r="BC12"/>
  <c r="BD12"/>
  <c r="B14"/>
  <c r="Q14"/>
  <c r="B15"/>
  <c r="Q15"/>
  <c r="B16"/>
  <c r="Q16"/>
  <c r="B17"/>
  <c r="Q17"/>
  <c r="B18"/>
  <c r="Q18"/>
  <c r="B19"/>
  <c r="Q19"/>
  <c r="B20"/>
  <c r="Q20"/>
  <c r="B21"/>
  <c r="Q21"/>
  <c r="B22"/>
  <c r="Q22"/>
  <c r="B23"/>
  <c r="Q23"/>
  <c r="B24"/>
  <c r="Q24"/>
  <c r="B25"/>
  <c r="Q25"/>
  <c r="B26"/>
  <c r="Q26"/>
  <c r="B27"/>
  <c r="Q27"/>
  <c r="B28"/>
  <c r="Q28"/>
  <c r="B29"/>
  <c r="Q29"/>
  <c r="B30"/>
  <c r="Q30"/>
  <c r="B31"/>
  <c r="Q31"/>
  <c r="B32"/>
  <c r="Q32"/>
  <c r="B33"/>
  <c r="Q33"/>
  <c r="B34"/>
  <c r="Q34"/>
  <c r="B35"/>
  <c r="Q35"/>
  <c r="B36"/>
  <c r="Q36"/>
  <c r="B37"/>
  <c r="Q37"/>
  <c r="B38"/>
  <c r="Q38"/>
  <c r="B39"/>
  <c r="Q39"/>
  <c r="B40"/>
  <c r="Q40"/>
  <c r="B41"/>
  <c r="Q41"/>
  <c r="B4" i="6"/>
  <c r="E4"/>
  <c r="H4"/>
  <c r="K4"/>
  <c r="N4"/>
  <c r="Q4"/>
  <c r="T4"/>
  <c r="W4"/>
  <c r="AD5"/>
  <c r="AF5"/>
  <c r="AM5"/>
  <c r="AN5"/>
  <c r="AO5"/>
  <c r="AP5"/>
  <c r="AQ5"/>
  <c r="AR5"/>
  <c r="AS5"/>
  <c r="AT5"/>
  <c r="AU5"/>
  <c r="AV5"/>
  <c r="AW5"/>
  <c r="AX5"/>
  <c r="AY5"/>
  <c r="AZ5"/>
  <c r="BA5"/>
  <c r="BB5"/>
  <c r="BC5"/>
  <c r="BD5"/>
  <c r="BE5"/>
  <c r="BF5"/>
  <c r="BG5"/>
  <c r="AD6"/>
  <c r="AF6"/>
  <c r="AJ6"/>
  <c r="AK6"/>
  <c r="AL6"/>
  <c r="AP6"/>
  <c r="AQ6"/>
  <c r="AR6"/>
  <c r="AS6"/>
  <c r="AT6"/>
  <c r="AU6"/>
  <c r="AV6"/>
  <c r="AW6"/>
  <c r="AX6"/>
  <c r="AY6"/>
  <c r="AZ6"/>
  <c r="BA6"/>
  <c r="BB6"/>
  <c r="BC6"/>
  <c r="BD6"/>
  <c r="BE6"/>
  <c r="BF6"/>
  <c r="BG6"/>
  <c r="AD7"/>
  <c r="AF7"/>
  <c r="AJ7"/>
  <c r="AK7"/>
  <c r="AL7"/>
  <c r="AM7"/>
  <c r="AN7"/>
  <c r="AO7"/>
  <c r="AS7"/>
  <c r="AT7"/>
  <c r="AU7"/>
  <c r="AV7"/>
  <c r="AW7"/>
  <c r="AX7"/>
  <c r="AY7"/>
  <c r="AZ7"/>
  <c r="BA7"/>
  <c r="BB7"/>
  <c r="BC7"/>
  <c r="BD7"/>
  <c r="BE7"/>
  <c r="BF7"/>
  <c r="BG7"/>
  <c r="AD8"/>
  <c r="AF8"/>
  <c r="AJ8"/>
  <c r="AK8"/>
  <c r="AL8"/>
  <c r="AM8"/>
  <c r="AN8"/>
  <c r="AO8"/>
  <c r="AP8"/>
  <c r="AQ8"/>
  <c r="AR8"/>
  <c r="AV8"/>
  <c r="AW8"/>
  <c r="AX8"/>
  <c r="AY8"/>
  <c r="AZ8"/>
  <c r="BA8"/>
  <c r="BB8"/>
  <c r="BC8"/>
  <c r="BD8"/>
  <c r="BE8"/>
  <c r="BF8"/>
  <c r="BG8"/>
  <c r="AD9"/>
  <c r="AF9"/>
  <c r="AJ9"/>
  <c r="AK9"/>
  <c r="AL9"/>
  <c r="AM9"/>
  <c r="AN9"/>
  <c r="AO9"/>
  <c r="AP9"/>
  <c r="AQ9"/>
  <c r="AR9"/>
  <c r="AS9"/>
  <c r="AT9"/>
  <c r="AU9"/>
  <c r="AY9"/>
  <c r="AZ9"/>
  <c r="BA9"/>
  <c r="BB9"/>
  <c r="BC9"/>
  <c r="BD9"/>
  <c r="BE9"/>
  <c r="BF9"/>
  <c r="BG9"/>
  <c r="AD10"/>
  <c r="AF10"/>
  <c r="AJ10"/>
  <c r="AK10"/>
  <c r="AL10"/>
  <c r="AM10"/>
  <c r="AN10"/>
  <c r="AO10"/>
  <c r="AP10"/>
  <c r="AQ10"/>
  <c r="AR10"/>
  <c r="AS10"/>
  <c r="AT10"/>
  <c r="AU10"/>
  <c r="AV10"/>
  <c r="AW10"/>
  <c r="AX10"/>
  <c r="BB10"/>
  <c r="BC10"/>
  <c r="BD10"/>
  <c r="BE10"/>
  <c r="BF10"/>
  <c r="BG10"/>
  <c r="AD11"/>
  <c r="AF11"/>
  <c r="AJ11"/>
  <c r="AK11"/>
  <c r="AL11"/>
  <c r="AM11"/>
  <c r="AN11"/>
  <c r="AO11"/>
  <c r="AP11"/>
  <c r="AQ11"/>
  <c r="AR11"/>
  <c r="AS11"/>
  <c r="AT11"/>
  <c r="AU11"/>
  <c r="AV11"/>
  <c r="AW11"/>
  <c r="AX11"/>
  <c r="AY11"/>
  <c r="AZ11"/>
  <c r="BA11"/>
  <c r="BE11"/>
  <c r="BF11"/>
  <c r="BG11"/>
  <c r="AD12"/>
  <c r="AF12"/>
  <c r="AJ12"/>
  <c r="AK12"/>
  <c r="AL12"/>
  <c r="AM12"/>
  <c r="AN12"/>
  <c r="AO12"/>
  <c r="AP12"/>
  <c r="AQ12"/>
  <c r="AR12"/>
  <c r="AS12"/>
  <c r="AT12"/>
  <c r="AU12"/>
  <c r="AV12"/>
  <c r="AW12"/>
  <c r="AX12"/>
  <c r="AY12"/>
  <c r="AZ12"/>
  <c r="BA12"/>
  <c r="BB12"/>
  <c r="BC12"/>
  <c r="BD12"/>
  <c r="B14"/>
  <c r="Q14"/>
  <c r="B15"/>
  <c r="Q15"/>
  <c r="B16"/>
  <c r="Q16"/>
  <c r="B17"/>
  <c r="Q17"/>
  <c r="B18"/>
  <c r="Q18"/>
  <c r="B19"/>
  <c r="Q19"/>
  <c r="B20"/>
  <c r="Q20"/>
  <c r="B21"/>
  <c r="Q21"/>
  <c r="B22"/>
  <c r="Q22"/>
  <c r="B23"/>
  <c r="Q23"/>
  <c r="B24"/>
  <c r="Q24"/>
  <c r="B25"/>
  <c r="Q25"/>
  <c r="B26"/>
  <c r="Q26"/>
  <c r="B27"/>
  <c r="Q27"/>
  <c r="B28"/>
  <c r="Q28"/>
  <c r="B29"/>
  <c r="Q29"/>
  <c r="B30"/>
  <c r="Q30"/>
  <c r="B31"/>
  <c r="Q31"/>
  <c r="B32"/>
  <c r="Q32"/>
  <c r="B33"/>
  <c r="Q33"/>
  <c r="B34"/>
  <c r="Q34"/>
  <c r="B35"/>
  <c r="Q35"/>
  <c r="B36"/>
  <c r="Q36"/>
  <c r="B37"/>
  <c r="Q37"/>
  <c r="B38"/>
  <c r="Q38"/>
  <c r="B39"/>
  <c r="Q39"/>
  <c r="B40"/>
  <c r="Q40"/>
  <c r="B41"/>
  <c r="Q41"/>
  <c r="B4" i="5"/>
  <c r="E4"/>
  <c r="H4"/>
  <c r="K4"/>
  <c r="N4"/>
  <c r="Q4"/>
  <c r="T4"/>
  <c r="W4"/>
  <c r="AD5"/>
  <c r="AF5"/>
  <c r="AM5"/>
  <c r="AN5"/>
  <c r="AO5"/>
  <c r="AP5"/>
  <c r="AQ5"/>
  <c r="AR5"/>
  <c r="AS5"/>
  <c r="AT5"/>
  <c r="AU5"/>
  <c r="AV5"/>
  <c r="AW5"/>
  <c r="AX5"/>
  <c r="AY5"/>
  <c r="AZ5"/>
  <c r="BA5"/>
  <c r="BB5"/>
  <c r="BC5"/>
  <c r="BD5"/>
  <c r="BE5"/>
  <c r="BF5"/>
  <c r="BG5"/>
  <c r="AD6"/>
  <c r="AF6"/>
  <c r="AJ6"/>
  <c r="AK6"/>
  <c r="AL6"/>
  <c r="AP6"/>
  <c r="AQ6"/>
  <c r="AR6"/>
  <c r="AS6"/>
  <c r="AT6"/>
  <c r="AU6"/>
  <c r="AV6"/>
  <c r="AW6"/>
  <c r="AX6"/>
  <c r="AY6"/>
  <c r="AZ6"/>
  <c r="BA6"/>
  <c r="BB6"/>
  <c r="BC6"/>
  <c r="BD6"/>
  <c r="BE6"/>
  <c r="BF6"/>
  <c r="BG6"/>
  <c r="AD7"/>
  <c r="AF7"/>
  <c r="AJ7"/>
  <c r="AK7"/>
  <c r="AL7"/>
  <c r="AM7"/>
  <c r="AN7"/>
  <c r="AO7"/>
  <c r="AS7"/>
  <c r="AT7"/>
  <c r="AU7"/>
  <c r="AV7"/>
  <c r="AW7"/>
  <c r="AX7"/>
  <c r="AY7"/>
  <c r="AZ7"/>
  <c r="BA7"/>
  <c r="BB7"/>
  <c r="BC7"/>
  <c r="BD7"/>
  <c r="BE7"/>
  <c r="BF7"/>
  <c r="BG7"/>
  <c r="AD8"/>
  <c r="AF8"/>
  <c r="AJ8"/>
  <c r="AK8"/>
  <c r="AL8"/>
  <c r="AM8"/>
  <c r="AN8"/>
  <c r="AO8"/>
  <c r="AP8"/>
  <c r="AQ8"/>
  <c r="AR8"/>
  <c r="AV8"/>
  <c r="AW8"/>
  <c r="AX8"/>
  <c r="AY8"/>
  <c r="AZ8"/>
  <c r="BA8"/>
  <c r="BB8"/>
  <c r="BC8"/>
  <c r="BD8"/>
  <c r="BE8"/>
  <c r="BF8"/>
  <c r="BG8"/>
  <c r="AD9"/>
  <c r="AF9"/>
  <c r="AJ9"/>
  <c r="AK9"/>
  <c r="AL9"/>
  <c r="AM9"/>
  <c r="AN9"/>
  <c r="AO9"/>
  <c r="AP9"/>
  <c r="AQ9"/>
  <c r="AR9"/>
  <c r="AS9"/>
  <c r="AT9"/>
  <c r="AU9"/>
  <c r="AY9"/>
  <c r="AZ9"/>
  <c r="BA9"/>
  <c r="BB9"/>
  <c r="BC9"/>
  <c r="BD9"/>
  <c r="BE9"/>
  <c r="BF9"/>
  <c r="BG9"/>
  <c r="AD10"/>
  <c r="AF10"/>
  <c r="AJ10"/>
  <c r="AK10"/>
  <c r="AL10"/>
  <c r="AM10"/>
  <c r="AN10"/>
  <c r="AO10"/>
  <c r="AP10"/>
  <c r="AQ10"/>
  <c r="AR10"/>
  <c r="AS10"/>
  <c r="AT10"/>
  <c r="AU10"/>
  <c r="AV10"/>
  <c r="AW10"/>
  <c r="AX10"/>
  <c r="BB10"/>
  <c r="BC10"/>
  <c r="BD10"/>
  <c r="BE10"/>
  <c r="BF10"/>
  <c r="BG10"/>
  <c r="AD11"/>
  <c r="AF11"/>
  <c r="AJ11"/>
  <c r="AK11"/>
  <c r="AL11"/>
  <c r="AM11"/>
  <c r="AN11"/>
  <c r="AO11"/>
  <c r="AP11"/>
  <c r="AQ11"/>
  <c r="AR11"/>
  <c r="AS11"/>
  <c r="AT11"/>
  <c r="AU11"/>
  <c r="AV11"/>
  <c r="AW11"/>
  <c r="AX11"/>
  <c r="AY11"/>
  <c r="AZ11"/>
  <c r="BA11"/>
  <c r="BE11"/>
  <c r="BF11"/>
  <c r="BG11"/>
  <c r="AD12"/>
  <c r="AF12"/>
  <c r="AJ12"/>
  <c r="AK12"/>
  <c r="AL12"/>
  <c r="AM12"/>
  <c r="AN12"/>
  <c r="AO12"/>
  <c r="AP12"/>
  <c r="AQ12"/>
  <c r="AR12"/>
  <c r="AS12"/>
  <c r="AT12"/>
  <c r="AU12"/>
  <c r="AV12"/>
  <c r="AW12"/>
  <c r="AX12"/>
  <c r="AY12"/>
  <c r="AZ12"/>
  <c r="BA12"/>
  <c r="BB12"/>
  <c r="BC12"/>
  <c r="BD12"/>
  <c r="B14"/>
  <c r="Q14"/>
  <c r="B15"/>
  <c r="Q15"/>
  <c r="B16"/>
  <c r="Q16"/>
  <c r="B17"/>
  <c r="Q17"/>
  <c r="B18"/>
  <c r="Q18"/>
  <c r="B19"/>
  <c r="Q19"/>
  <c r="B20"/>
  <c r="Q20"/>
  <c r="B21"/>
  <c r="Q21"/>
  <c r="B22"/>
  <c r="Q22"/>
  <c r="B23"/>
  <c r="Q23"/>
  <c r="B24"/>
  <c r="Q24"/>
  <c r="B25"/>
  <c r="Q25"/>
  <c r="B26"/>
  <c r="Q26"/>
  <c r="B27"/>
  <c r="Q27"/>
  <c r="B28"/>
  <c r="Q28"/>
  <c r="B29"/>
  <c r="Q29"/>
  <c r="B30"/>
  <c r="Q30"/>
  <c r="B31"/>
  <c r="Q31"/>
  <c r="B32"/>
  <c r="Q32"/>
  <c r="B33"/>
  <c r="Q33"/>
  <c r="B34"/>
  <c r="Q34"/>
  <c r="B35"/>
  <c r="Q35"/>
  <c r="B36"/>
  <c r="Q36"/>
  <c r="B37"/>
  <c r="Q37"/>
  <c r="B38"/>
  <c r="Q38"/>
  <c r="B39"/>
  <c r="Q39"/>
  <c r="B40"/>
  <c r="Q40"/>
  <c r="B41"/>
  <c r="Q41"/>
  <c r="AC11" l="1"/>
  <c r="AB11"/>
  <c r="Z11"/>
  <c r="AC9"/>
  <c r="AB9"/>
  <c r="Z9"/>
  <c r="AC7"/>
  <c r="AB7"/>
  <c r="Z7"/>
  <c r="AC5"/>
  <c r="AB5"/>
  <c r="Z5"/>
  <c r="AC12"/>
  <c r="AB12"/>
  <c r="Z12"/>
  <c r="AC10"/>
  <c r="AB10"/>
  <c r="Z10"/>
  <c r="AC8"/>
  <c r="AB8"/>
  <c r="Z8"/>
  <c r="AC6"/>
  <c r="AB6"/>
  <c r="Z6"/>
  <c r="AC11" i="6"/>
  <c r="AB11"/>
  <c r="Z11"/>
  <c r="AC9"/>
  <c r="AB9"/>
  <c r="Z9"/>
  <c r="AC7"/>
  <c r="AB7"/>
  <c r="Z7"/>
  <c r="AC5"/>
  <c r="AB5"/>
  <c r="Z5"/>
  <c r="AC12"/>
  <c r="AB12"/>
  <c r="Z12"/>
  <c r="AC10"/>
  <c r="AB10"/>
  <c r="Z10"/>
  <c r="AC8"/>
  <c r="AB8"/>
  <c r="Z8"/>
  <c r="AC6"/>
  <c r="AB6"/>
  <c r="Z6"/>
  <c r="AC12" i="7"/>
  <c r="AB12"/>
  <c r="Z12"/>
  <c r="AC10"/>
  <c r="AB10"/>
  <c r="Z10"/>
  <c r="AC8"/>
  <c r="AB8"/>
  <c r="Z8"/>
  <c r="AC6"/>
  <c r="AB6"/>
  <c r="Z6"/>
  <c r="AC11"/>
  <c r="AB11"/>
  <c r="Z11"/>
  <c r="AC9"/>
  <c r="AB9"/>
  <c r="Z9"/>
  <c r="AC7"/>
  <c r="AB7"/>
  <c r="Z7"/>
  <c r="AC5"/>
  <c r="AB5"/>
  <c r="Z5"/>
  <c r="AA9" i="8"/>
  <c r="AC9"/>
  <c r="AA7"/>
  <c r="AC7"/>
  <c r="AA5"/>
  <c r="AC5"/>
  <c r="AC10"/>
  <c r="AB10"/>
  <c r="Z10"/>
  <c r="AB9"/>
  <c r="AC8"/>
  <c r="AB8"/>
  <c r="Z8"/>
  <c r="AB7"/>
  <c r="AC6"/>
  <c r="AB6"/>
  <c r="Z6"/>
  <c r="AB5"/>
  <c r="Z9"/>
  <c r="Z7"/>
  <c r="Z5"/>
  <c r="AA12" i="5"/>
  <c r="AH12" s="1"/>
  <c r="AA11"/>
  <c r="AA9"/>
  <c r="AA8"/>
  <c r="AH8" s="1"/>
  <c r="AA6"/>
  <c r="AH6" s="1"/>
  <c r="AA5"/>
  <c r="AH5" s="1"/>
  <c r="AA11" i="6"/>
  <c r="AA8"/>
  <c r="AH8" s="1"/>
  <c r="AA7"/>
  <c r="AA12" i="7"/>
  <c r="AA11"/>
  <c r="AA10"/>
  <c r="AH10" s="1"/>
  <c r="AA8"/>
  <c r="AA7"/>
  <c r="AH7" s="1"/>
  <c r="AA10" i="8"/>
  <c r="AH10" s="1"/>
  <c r="AA8"/>
  <c r="AH8" s="1"/>
  <c r="AA6"/>
  <c r="AA10" i="5"/>
  <c r="AA7"/>
  <c r="AH7" s="1"/>
  <c r="AA12" i="6"/>
  <c r="AH12" s="1"/>
  <c r="AA10"/>
  <c r="AA9"/>
  <c r="AA6"/>
  <c r="AA5"/>
  <c r="AH5" s="1"/>
  <c r="AA9" i="7"/>
  <c r="AA6"/>
  <c r="AA5"/>
  <c r="AH5" i="8" l="1"/>
  <c r="AH9"/>
  <c r="AH8" i="7"/>
  <c r="AH11"/>
  <c r="AH9"/>
  <c r="AH6"/>
  <c r="AH12"/>
  <c r="AH5"/>
  <c r="AH7" i="8"/>
  <c r="AH6"/>
  <c r="AH9" i="5"/>
  <c r="AH11"/>
  <c r="AH10"/>
  <c r="AH7" i="6"/>
  <c r="AH9"/>
  <c r="AH6"/>
  <c r="AH11"/>
  <c r="AH10"/>
</calcChain>
</file>

<file path=xl/sharedStrings.xml><?xml version="1.0" encoding="utf-8"?>
<sst xmlns="http://schemas.openxmlformats.org/spreadsheetml/2006/main" count="725" uniqueCount="149">
  <si>
    <t>-</t>
  </si>
  <si>
    <t xml:space="preserve"> zápasy</t>
  </si>
  <si>
    <t xml:space="preserve"> výhra</t>
  </si>
  <si>
    <t xml:space="preserve"> remíza</t>
  </si>
  <si>
    <t xml:space="preserve"> prohra</t>
  </si>
  <si>
    <t xml:space="preserve"> body</t>
  </si>
  <si>
    <t>xxx</t>
  </si>
  <si>
    <t>:</t>
  </si>
  <si>
    <t xml:space="preserve">1.kolo:    </t>
  </si>
  <si>
    <t xml:space="preserve">2.kolo:    </t>
  </si>
  <si>
    <t xml:space="preserve">3.kolo:    </t>
  </si>
  <si>
    <t xml:space="preserve">4.kolo:    </t>
  </si>
  <si>
    <t xml:space="preserve">5.kolo:    </t>
  </si>
  <si>
    <t>skóre</t>
  </si>
  <si>
    <t>ML. ŽÁCI</t>
  </si>
  <si>
    <t>JUNIOŘI</t>
  </si>
  <si>
    <t xml:space="preserve">6.kolo:    </t>
  </si>
  <si>
    <t xml:space="preserve">7.kolo:    </t>
  </si>
  <si>
    <t>ŽENY</t>
  </si>
  <si>
    <t>ST. ŽÁCI</t>
  </si>
  <si>
    <t>GRABINSKÁ Veronika</t>
  </si>
  <si>
    <t>ZAJÍČKOVÁ Petra</t>
  </si>
  <si>
    <t>GRABINSKÁ Michaela</t>
  </si>
  <si>
    <t>KLIMKOVÁ Kateřina</t>
  </si>
  <si>
    <t>SYRŮČEK Adam</t>
  </si>
  <si>
    <t>VOCÁSEK Jaroslav</t>
  </si>
  <si>
    <t>TIRPÁK Patrik</t>
  </si>
  <si>
    <t>Břeclav 30.11.2019</t>
  </si>
  <si>
    <t>MISTROVSTVÍ ČR 2019 - kat. ML. ŽÁCI</t>
  </si>
  <si>
    <t>MISTROVSTVÍ ČR 2019 - kat. ST. ŽÁCI</t>
  </si>
  <si>
    <t>MISTROVSTVÍ ČR 2019 - kat. JUNIOŘI</t>
  </si>
  <si>
    <t>MISTROVSTVÍ ČR 2019 - kat. ŽENY</t>
  </si>
  <si>
    <t>ŽVAKOVÁ  Kamila</t>
  </si>
  <si>
    <t>GRIMMOVÁ Valentina</t>
  </si>
  <si>
    <t>VANČUROVÁ Milada</t>
  </si>
  <si>
    <t>KALENDOVÁ Nataša</t>
  </si>
  <si>
    <t>BRAUNER Vojtěch</t>
  </si>
  <si>
    <t>KRMÍČEK Matěj</t>
  </si>
  <si>
    <t>VANÍČEK Matyáš</t>
  </si>
  <si>
    <t>HRON Jan</t>
  </si>
  <si>
    <t>KURÁŇ Adam</t>
  </si>
  <si>
    <t>MATUŠČÍN Jan</t>
  </si>
  <si>
    <t>STOHANZL Erik</t>
  </si>
  <si>
    <t>MATURA Ondřej</t>
  </si>
  <si>
    <t>KALINA Tomáš</t>
  </si>
  <si>
    <t>DOLEŽAL Jan</t>
  </si>
  <si>
    <t>SOTCHI Dan</t>
  </si>
  <si>
    <t>TĚŠITEL Marek</t>
  </si>
  <si>
    <t>GRYM Tomáš</t>
  </si>
  <si>
    <t>NAVRÁTIL Daniel</t>
  </si>
  <si>
    <t>PADĚLEK Aleš</t>
  </si>
  <si>
    <t>TUČEK Roman</t>
  </si>
  <si>
    <t>SEM Dalibor</t>
  </si>
  <si>
    <t>MALINKOVIČ Martin</t>
  </si>
  <si>
    <t>BUŠO Lukáš</t>
  </si>
  <si>
    <t>místo</t>
  </si>
  <si>
    <t>5.</t>
  </si>
  <si>
    <t>7.</t>
  </si>
  <si>
    <t>8.</t>
  </si>
  <si>
    <t>1.</t>
  </si>
  <si>
    <t>2.</t>
  </si>
  <si>
    <t>6.</t>
  </si>
  <si>
    <t>3.</t>
  </si>
  <si>
    <t>4.</t>
  </si>
  <si>
    <t>MČR MUŽI</t>
  </si>
  <si>
    <t xml:space="preserve">Místo konání: </t>
  </si>
  <si>
    <t>DŮM ŠKOLSTVÍ BŘECLAV</t>
  </si>
  <si>
    <t xml:space="preserve">Datum: </t>
  </si>
  <si>
    <t>30. 11. 2019</t>
  </si>
  <si>
    <t xml:space="preserve">Soutěž: </t>
  </si>
  <si>
    <t>Český pohár 2019, Žákovská tour 2019</t>
  </si>
  <si>
    <t xml:space="preserve">Disciplína: </t>
  </si>
  <si>
    <t>Billiard-hockey šprtec</t>
  </si>
  <si>
    <t xml:space="preserve">Pořadatel: </t>
  </si>
  <si>
    <t>Gunners Břeclav</t>
  </si>
  <si>
    <t/>
  </si>
  <si>
    <t>Hráč</t>
  </si>
  <si>
    <t>Klub</t>
  </si>
  <si>
    <t>Z</t>
  </si>
  <si>
    <t>V</t>
  </si>
  <si>
    <t>R</t>
  </si>
  <si>
    <t>P</t>
  </si>
  <si>
    <t>B</t>
  </si>
  <si>
    <t>BS</t>
  </si>
  <si>
    <t>VB</t>
  </si>
  <si>
    <t>BSS</t>
  </si>
  <si>
    <t>BV</t>
  </si>
  <si>
    <t>BO</t>
  </si>
  <si>
    <t>MALEC Jaroslav</t>
  </si>
  <si>
    <t>Sokol Stochov</t>
  </si>
  <si>
    <t>DAVID Jakub</t>
  </si>
  <si>
    <t>BHK IQ Boskovice</t>
  </si>
  <si>
    <t>VONDÁL Vít</t>
  </si>
  <si>
    <t>KAŇA Simon</t>
  </si>
  <si>
    <t>VRÁNA Martin</t>
  </si>
  <si>
    <t>THE Orel Bohunice</t>
  </si>
  <si>
    <t>PROCHÁZKA Jaromír</t>
  </si>
  <si>
    <t>Šprtmejkři Ostrava</t>
  </si>
  <si>
    <t>LUDVÍK Vojtěch</t>
  </si>
  <si>
    <t>BHL Žďár nad Sázavou</t>
  </si>
  <si>
    <t>ALEXANDROV Pavel</t>
  </si>
  <si>
    <t>9.</t>
  </si>
  <si>
    <t>JUCHELKA Patrik</t>
  </si>
  <si>
    <t>SHL Brno</t>
  </si>
  <si>
    <t>10.</t>
  </si>
  <si>
    <t>PROCHÁZKA Josef</t>
  </si>
  <si>
    <t>11.</t>
  </si>
  <si>
    <t>ŠKORPÍK Miroslav</t>
  </si>
  <si>
    <t>BHC Dragons Modřice</t>
  </si>
  <si>
    <t>12.</t>
  </si>
  <si>
    <t>LOUČKA Matouš</t>
  </si>
  <si>
    <t>13.</t>
  </si>
  <si>
    <t>BĚLOHOUBEK Pavel</t>
  </si>
  <si>
    <t>14.</t>
  </si>
  <si>
    <t>FRANĚK Michal</t>
  </si>
  <si>
    <t>15.</t>
  </si>
  <si>
    <t>OŠLEJŠEK Jakub</t>
  </si>
  <si>
    <t>16.</t>
  </si>
  <si>
    <t>NAVRÁTIL Petr</t>
  </si>
  <si>
    <t>17.</t>
  </si>
  <si>
    <t>ŘEHOŘ Jakub</t>
  </si>
  <si>
    <t>18.</t>
  </si>
  <si>
    <t>ŠUSTÁČEK Ladislav</t>
  </si>
  <si>
    <t>19.</t>
  </si>
  <si>
    <t>KUBEČKA Jan</t>
  </si>
  <si>
    <t>20.</t>
  </si>
  <si>
    <t>FRÝBA Dalibor</t>
  </si>
  <si>
    <t>BHC StarColor Most</t>
  </si>
  <si>
    <t>21.</t>
  </si>
  <si>
    <t>CHYTIL Jakub</t>
  </si>
  <si>
    <t>22.</t>
  </si>
  <si>
    <t>PELIKÁN Pavel</t>
  </si>
  <si>
    <t>23.</t>
  </si>
  <si>
    <t>PROCHÁZKA Ondřej</t>
  </si>
  <si>
    <t>24.</t>
  </si>
  <si>
    <t>KOZÁK Petr</t>
  </si>
  <si>
    <t>25.</t>
  </si>
  <si>
    <t>FRANĚK Ivan</t>
  </si>
  <si>
    <t>26.</t>
  </si>
  <si>
    <t>FOLTÝN Jaromír senior</t>
  </si>
  <si>
    <t>Prague NHL</t>
  </si>
  <si>
    <t>27.</t>
  </si>
  <si>
    <t>RACEK Karel</t>
  </si>
  <si>
    <t>28.</t>
  </si>
  <si>
    <t>TOMANDL Michal</t>
  </si>
  <si>
    <t>29.</t>
  </si>
  <si>
    <t>FEDIČ Lukáš</t>
  </si>
  <si>
    <t>30.</t>
  </si>
  <si>
    <t>KOVÁŘ Roman</t>
  </si>
</sst>
</file>

<file path=xl/styles.xml><?xml version="1.0" encoding="utf-8"?>
<styleSheet xmlns="http://schemas.openxmlformats.org/spreadsheetml/2006/main">
  <fonts count="11">
    <font>
      <sz val="10"/>
      <name val="Arial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20"/>
      <name val="Arial"/>
      <family val="2"/>
      <charset val="238"/>
    </font>
    <font>
      <sz val="7"/>
      <name val="Arial"/>
      <family val="2"/>
      <charset val="238"/>
    </font>
    <font>
      <sz val="9"/>
      <name val="Arial"/>
      <family val="2"/>
      <charset val="238"/>
    </font>
    <font>
      <sz val="9"/>
      <name val="Arial"/>
      <charset val="238"/>
    </font>
    <font>
      <b/>
      <sz val="9"/>
      <name val="Arial"/>
      <family val="2"/>
      <charset val="238"/>
    </font>
    <font>
      <b/>
      <sz val="18"/>
      <name val="Arial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3" xfId="0" applyNumberFormat="1" applyFont="1" applyBorder="1" applyAlignment="1">
      <alignment vertical="center" shrinkToFit="1"/>
    </xf>
    <xf numFmtId="0" fontId="5" fillId="0" borderId="4" xfId="0" applyNumberFormat="1" applyFont="1" applyBorder="1" applyAlignment="1">
      <alignment horizontal="left" vertical="center" shrinkToFit="1"/>
    </xf>
    <xf numFmtId="0" fontId="5" fillId="0" borderId="5" xfId="0" applyNumberFormat="1" applyFont="1" applyBorder="1" applyAlignment="1">
      <alignment horizontal="left" vertical="center" shrinkToFit="1"/>
    </xf>
    <xf numFmtId="0" fontId="0" fillId="0" borderId="0" xfId="0" applyBorder="1" applyAlignment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textRotation="90"/>
    </xf>
    <xf numFmtId="0" fontId="2" fillId="0" borderId="14" xfId="0" applyFont="1" applyBorder="1" applyAlignment="1">
      <alignment horizontal="center" textRotation="90"/>
    </xf>
    <xf numFmtId="0" fontId="2" fillId="0" borderId="15" xfId="0" applyFont="1" applyBorder="1" applyAlignment="1">
      <alignment horizontal="center" textRotation="90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NumberFormat="1" applyFont="1" applyBorder="1" applyAlignment="1">
      <alignment vertical="center" shrinkToFit="1"/>
    </xf>
    <xf numFmtId="0" fontId="5" fillId="0" borderId="20" xfId="0" applyNumberFormat="1" applyFont="1" applyBorder="1" applyAlignment="1">
      <alignment horizontal="left" vertical="center" shrinkToFit="1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5" fillId="0" borderId="23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textRotation="90"/>
    </xf>
    <xf numFmtId="0" fontId="5" fillId="0" borderId="25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6" fillId="0" borderId="26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0" fontId="7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49" fontId="5" fillId="0" borderId="34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20" xfId="0" applyFont="1" applyBorder="1" applyAlignment="1">
      <alignment vertical="center"/>
    </xf>
    <xf numFmtId="49" fontId="5" fillId="0" borderId="35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2" fillId="0" borderId="0" xfId="0" applyFont="1" applyAlignment="1">
      <alignment shrinkToFit="1"/>
    </xf>
    <xf numFmtId="0" fontId="2" fillId="0" borderId="42" xfId="0" applyFont="1" applyBorder="1" applyAlignment="1">
      <alignment horizontal="center" textRotation="90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38" xfId="0" applyFont="1" applyBorder="1" applyAlignment="1">
      <alignment horizontal="left" vertical="center" indent="1"/>
    </xf>
    <xf numFmtId="0" fontId="2" fillId="0" borderId="0" xfId="0" applyFont="1" applyAlignment="1"/>
    <xf numFmtId="0" fontId="2" fillId="0" borderId="47" xfId="0" applyFont="1" applyBorder="1" applyAlignment="1">
      <alignment horizontal="center"/>
    </xf>
    <xf numFmtId="0" fontId="2" fillId="0" borderId="41" xfId="0" applyFont="1" applyBorder="1" applyAlignment="1">
      <alignment horizontal="center" textRotation="90"/>
    </xf>
    <xf numFmtId="0" fontId="2" fillId="0" borderId="42" xfId="0" applyFont="1" applyBorder="1" applyAlignment="1">
      <alignment horizontal="center" textRotation="90"/>
    </xf>
    <xf numFmtId="0" fontId="2" fillId="0" borderId="43" xfId="0" applyFont="1" applyBorder="1" applyAlignment="1">
      <alignment horizontal="center" textRotation="90"/>
    </xf>
    <xf numFmtId="0" fontId="2" fillId="0" borderId="39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0" xfId="0" applyFont="1" applyBorder="1" applyAlignment="1">
      <alignment horizontal="left" vertical="center" indent="1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41" xfId="0" applyFont="1" applyBorder="1" applyAlignment="1">
      <alignment horizontal="center" textRotation="90" wrapText="1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Border="1" applyAlignment="1"/>
    <xf numFmtId="0" fontId="4" fillId="2" borderId="48" xfId="0" applyFont="1" applyFill="1" applyBorder="1" applyAlignment="1">
      <alignment horizontal="center" textRotation="90" wrapText="1"/>
    </xf>
    <xf numFmtId="0" fontId="4" fillId="2" borderId="47" xfId="0" applyFont="1" applyFill="1" applyBorder="1" applyAlignment="1">
      <alignment horizontal="center" textRotation="90" wrapText="1"/>
    </xf>
    <xf numFmtId="0" fontId="4" fillId="2" borderId="49" xfId="0" applyFont="1" applyFill="1" applyBorder="1" applyAlignment="1">
      <alignment horizontal="center" textRotation="90" wrapText="1"/>
    </xf>
    <xf numFmtId="0" fontId="4" fillId="2" borderId="50" xfId="0" applyFont="1" applyFill="1" applyBorder="1" applyAlignment="1">
      <alignment horizontal="center" textRotation="90" wrapText="1"/>
    </xf>
    <xf numFmtId="0" fontId="4" fillId="2" borderId="0" xfId="0" applyFont="1" applyFill="1" applyBorder="1" applyAlignment="1">
      <alignment horizontal="center" textRotation="90" wrapText="1"/>
    </xf>
    <xf numFmtId="0" fontId="4" fillId="2" borderId="51" xfId="0" applyFont="1" applyFill="1" applyBorder="1" applyAlignment="1">
      <alignment horizontal="center" textRotation="90" wrapText="1"/>
    </xf>
    <xf numFmtId="0" fontId="4" fillId="2" borderId="52" xfId="0" applyFont="1" applyFill="1" applyBorder="1" applyAlignment="1">
      <alignment horizontal="center" textRotation="90" wrapText="1"/>
    </xf>
    <xf numFmtId="0" fontId="4" fillId="2" borderId="53" xfId="0" applyFont="1" applyFill="1" applyBorder="1" applyAlignment="1">
      <alignment horizontal="center" textRotation="90" wrapText="1"/>
    </xf>
    <xf numFmtId="0" fontId="4" fillId="2" borderId="54" xfId="0" applyFont="1" applyFill="1" applyBorder="1" applyAlignment="1">
      <alignment horizontal="center" textRotation="90" wrapText="1"/>
    </xf>
    <xf numFmtId="0" fontId="5" fillId="0" borderId="55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" fontId="5" fillId="0" borderId="55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10" fillId="0" borderId="0" xfId="0" applyFont="1" applyAlignme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G41"/>
  <sheetViews>
    <sheetView workbookViewId="0">
      <selection activeCell="AY16" sqref="AY16"/>
    </sheetView>
  </sheetViews>
  <sheetFormatPr defaultColWidth="9.140625" defaultRowHeight="12.75"/>
  <cols>
    <col min="1" max="1" width="21.42578125" style="1" customWidth="1"/>
    <col min="2" max="2" width="2.5703125" style="1" customWidth="1"/>
    <col min="3" max="3" width="0.42578125" style="1" customWidth="1"/>
    <col min="4" max="5" width="2.5703125" style="1" customWidth="1"/>
    <col min="6" max="6" width="0.42578125" style="1" customWidth="1"/>
    <col min="7" max="8" width="2.5703125" style="1" customWidth="1"/>
    <col min="9" max="9" width="0.42578125" style="1" customWidth="1"/>
    <col min="10" max="11" width="2.5703125" style="1" customWidth="1"/>
    <col min="12" max="12" width="0.42578125" style="1" customWidth="1"/>
    <col min="13" max="14" width="2.5703125" style="1" customWidth="1"/>
    <col min="15" max="15" width="0.42578125" style="1" customWidth="1"/>
    <col min="16" max="17" width="2.5703125" style="1" customWidth="1"/>
    <col min="18" max="18" width="0.42578125" style="1" customWidth="1"/>
    <col min="19" max="20" width="2.5703125" style="1" customWidth="1"/>
    <col min="21" max="21" width="0.42578125" style="1" customWidth="1"/>
    <col min="22" max="23" width="2.5703125" style="1" customWidth="1"/>
    <col min="24" max="24" width="0.42578125" style="1" customWidth="1"/>
    <col min="25" max="25" width="2.5703125" style="1" customWidth="1"/>
    <col min="26" max="27" width="3" style="1" customWidth="1"/>
    <col min="28" max="29" width="2.28515625" style="1" customWidth="1"/>
    <col min="30" max="30" width="4.140625" style="1" customWidth="1"/>
    <col min="31" max="31" width="1.140625" style="1" customWidth="1"/>
    <col min="32" max="32" width="4.140625" style="1" customWidth="1"/>
    <col min="33" max="34" width="2.85546875" style="1" customWidth="1"/>
    <col min="35" max="35" width="6" style="1" customWidth="1"/>
    <col min="36" max="59" width="2.7109375" style="1" customWidth="1"/>
    <col min="60" max="16384" width="9.140625" style="1"/>
  </cols>
  <sheetData>
    <row r="1" spans="1:59" ht="26.25">
      <c r="A1" s="69" t="s">
        <v>31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</row>
    <row r="2" spans="1:59" ht="15.75">
      <c r="A2" s="70" t="s">
        <v>27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</row>
    <row r="3" spans="1:59" ht="12.75" customHeight="1" thickBo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</row>
    <row r="4" spans="1:59" ht="51.75" customHeight="1">
      <c r="A4" s="15" t="s">
        <v>18</v>
      </c>
      <c r="B4" s="71" t="str">
        <f>A5</f>
        <v>KLIMKOVÁ Kateřina</v>
      </c>
      <c r="C4" s="72"/>
      <c r="D4" s="73"/>
      <c r="E4" s="71" t="str">
        <f>A6</f>
        <v>GRABINSKÁ Michaela</v>
      </c>
      <c r="F4" s="72"/>
      <c r="G4" s="73"/>
      <c r="H4" s="71" t="str">
        <f>A7</f>
        <v>GRABINSKÁ Veronika</v>
      </c>
      <c r="I4" s="72"/>
      <c r="J4" s="73"/>
      <c r="K4" s="71" t="str">
        <f>A8</f>
        <v>KALENDOVÁ Nataša</v>
      </c>
      <c r="L4" s="74"/>
      <c r="M4" s="75"/>
      <c r="N4" s="71" t="str">
        <f>A9</f>
        <v>GRIMMOVÁ Valentina</v>
      </c>
      <c r="O4" s="72"/>
      <c r="P4" s="73"/>
      <c r="Q4" s="71" t="str">
        <f>A10</f>
        <v>VANČUROVÁ Milada</v>
      </c>
      <c r="R4" s="72"/>
      <c r="S4" s="73"/>
      <c r="T4" s="71" t="str">
        <f>A11</f>
        <v>ŽVAKOVÁ  Kamila</v>
      </c>
      <c r="U4" s="72"/>
      <c r="V4" s="73"/>
      <c r="W4" s="71" t="str">
        <f>A12</f>
        <v>ZAJÍČKOVÁ Petra</v>
      </c>
      <c r="X4" s="72"/>
      <c r="Y4" s="72"/>
      <c r="Z4" s="28" t="s">
        <v>1</v>
      </c>
      <c r="AA4" s="16" t="s">
        <v>2</v>
      </c>
      <c r="AB4" s="16" t="s">
        <v>3</v>
      </c>
      <c r="AC4" s="17" t="s">
        <v>4</v>
      </c>
      <c r="AD4" s="58" t="s">
        <v>13</v>
      </c>
      <c r="AE4" s="59"/>
      <c r="AF4" s="60"/>
      <c r="AG4" s="51" t="s">
        <v>55</v>
      </c>
      <c r="AH4" s="18" t="s">
        <v>5</v>
      </c>
    </row>
    <row r="5" spans="1:59" ht="20.100000000000001" customHeight="1">
      <c r="A5" s="19" t="s">
        <v>23</v>
      </c>
      <c r="B5" s="39"/>
      <c r="C5" s="40" t="s">
        <v>6</v>
      </c>
      <c r="D5" s="30"/>
      <c r="E5" s="4">
        <v>2</v>
      </c>
      <c r="F5" s="26" t="s">
        <v>7</v>
      </c>
      <c r="G5" s="5">
        <v>1</v>
      </c>
      <c r="H5" s="4">
        <v>1</v>
      </c>
      <c r="I5" s="26" t="s">
        <v>7</v>
      </c>
      <c r="J5" s="5">
        <v>3</v>
      </c>
      <c r="K5" s="4">
        <v>6</v>
      </c>
      <c r="L5" s="26" t="s">
        <v>7</v>
      </c>
      <c r="M5" s="5">
        <v>2</v>
      </c>
      <c r="N5" s="4">
        <v>3</v>
      </c>
      <c r="O5" s="26" t="s">
        <v>7</v>
      </c>
      <c r="P5" s="5">
        <v>1</v>
      </c>
      <c r="Q5" s="4">
        <v>3</v>
      </c>
      <c r="R5" s="26" t="s">
        <v>7</v>
      </c>
      <c r="S5" s="5">
        <v>1</v>
      </c>
      <c r="T5" s="4">
        <v>4</v>
      </c>
      <c r="U5" s="26" t="s">
        <v>7</v>
      </c>
      <c r="V5" s="5">
        <v>2</v>
      </c>
      <c r="W5" s="4">
        <v>2</v>
      </c>
      <c r="X5" s="26" t="s">
        <v>7</v>
      </c>
      <c r="Y5" s="6">
        <v>6</v>
      </c>
      <c r="Z5" s="29">
        <f>SUM(AJ5:BG5)</f>
        <v>7</v>
      </c>
      <c r="AA5" s="24">
        <f>AJ5+AM5+AP5+AS5+AV5+AY5+BB5+BE5</f>
        <v>5</v>
      </c>
      <c r="AB5" s="24">
        <f>AK5+AN5+AQ5+AT5+AW5+AZ5+BC5+BF5</f>
        <v>0</v>
      </c>
      <c r="AC5" s="25">
        <f>AL5+AO5+AR5+AU5+AX5+BA5+BD5+BG5</f>
        <v>2</v>
      </c>
      <c r="AD5" s="41">
        <f>B5+E5+H5+K5+N5+Q5+T5+W5</f>
        <v>21</v>
      </c>
      <c r="AE5" s="24" t="s">
        <v>7</v>
      </c>
      <c r="AF5" s="25">
        <f>D5+G5+J5+M5+P5+S5+V5+Y5</f>
        <v>16</v>
      </c>
      <c r="AG5" s="86" t="s">
        <v>60</v>
      </c>
      <c r="AH5" s="34">
        <f t="shared" ref="AH5:AH12" si="0">(AA5*3)+AB5</f>
        <v>15</v>
      </c>
      <c r="AJ5" s="31"/>
      <c r="AK5" s="32"/>
      <c r="AL5" s="33"/>
      <c r="AM5" s="31">
        <f>IF(E5&gt;G5,1,0)</f>
        <v>1</v>
      </c>
      <c r="AN5" s="32">
        <f>IF(E5="",0,IF(E5=G5,1,0))</f>
        <v>0</v>
      </c>
      <c r="AO5" s="33">
        <f>IF(E5&lt;G5,1,0)</f>
        <v>0</v>
      </c>
      <c r="AP5" s="31">
        <f>IF(H5&gt;J5,1,0)</f>
        <v>0</v>
      </c>
      <c r="AQ5" s="32">
        <f>IF(H5="",0,IF(H5=J5,1,0))</f>
        <v>0</v>
      </c>
      <c r="AR5" s="33">
        <f>IF(H5&lt;J5,1,0)</f>
        <v>1</v>
      </c>
      <c r="AS5" s="31">
        <f>IF(K5&gt;M5,1,0)</f>
        <v>1</v>
      </c>
      <c r="AT5" s="32">
        <f>IF(K5="",0,IF(K5=M5,1,0))</f>
        <v>0</v>
      </c>
      <c r="AU5" s="33">
        <f>IF(K5&lt;M5,1,0)</f>
        <v>0</v>
      </c>
      <c r="AV5" s="31">
        <f>IF(N5&gt;P5,1,0)</f>
        <v>1</v>
      </c>
      <c r="AW5" s="32">
        <f>IF(N5="",0,IF(N5=P5,1,0))</f>
        <v>0</v>
      </c>
      <c r="AX5" s="33">
        <f>IF(N5&lt;P5,1,0)</f>
        <v>0</v>
      </c>
      <c r="AY5" s="31">
        <f>IF(Q5&gt;S5,1,0)</f>
        <v>1</v>
      </c>
      <c r="AZ5" s="32">
        <f>IF(Q5="",0,IF(Q5=S5,1,0))</f>
        <v>0</v>
      </c>
      <c r="BA5" s="33">
        <f>IF(Q5&lt;S5,1,0)</f>
        <v>0</v>
      </c>
      <c r="BB5" s="31">
        <f t="shared" ref="BB5:BB10" si="1">IF(T5&gt;V5,1,0)</f>
        <v>1</v>
      </c>
      <c r="BC5" s="32">
        <f t="shared" ref="BC5:BC10" si="2">IF(T5="",0,IF(T5=V5,1,0))</f>
        <v>0</v>
      </c>
      <c r="BD5" s="33">
        <f t="shared" ref="BD5:BD10" si="3">IF(T5&lt;V5,1,0)</f>
        <v>0</v>
      </c>
      <c r="BE5" s="31">
        <f t="shared" ref="BE5:BE11" si="4">IF(W5&gt;Y5,1,0)</f>
        <v>0</v>
      </c>
      <c r="BF5" s="32">
        <f t="shared" ref="BF5:BF11" si="5">IF(W5="",0,IF(W5=Y5,1,0))</f>
        <v>0</v>
      </c>
      <c r="BG5" s="33">
        <f t="shared" ref="BG5:BG11" si="6">IF(W5&lt;Y5,1,0)</f>
        <v>1</v>
      </c>
    </row>
    <row r="6" spans="1:59" ht="20.100000000000001" customHeight="1">
      <c r="A6" s="20" t="s">
        <v>22</v>
      </c>
      <c r="B6" s="4">
        <v>1</v>
      </c>
      <c r="C6" s="26" t="s">
        <v>7</v>
      </c>
      <c r="D6" s="5">
        <v>2</v>
      </c>
      <c r="E6" s="39"/>
      <c r="F6" s="40" t="s">
        <v>6</v>
      </c>
      <c r="G6" s="30"/>
      <c r="H6" s="4">
        <v>3</v>
      </c>
      <c r="I6" s="26" t="s">
        <v>7</v>
      </c>
      <c r="J6" s="5">
        <v>2</v>
      </c>
      <c r="K6" s="4">
        <v>5</v>
      </c>
      <c r="L6" s="26" t="s">
        <v>7</v>
      </c>
      <c r="M6" s="5">
        <v>1</v>
      </c>
      <c r="N6" s="4">
        <v>0</v>
      </c>
      <c r="O6" s="26" t="s">
        <v>7</v>
      </c>
      <c r="P6" s="5">
        <v>1</v>
      </c>
      <c r="Q6" s="4">
        <v>3</v>
      </c>
      <c r="R6" s="26" t="s">
        <v>7</v>
      </c>
      <c r="S6" s="5">
        <v>3</v>
      </c>
      <c r="T6" s="4">
        <v>3</v>
      </c>
      <c r="U6" s="26" t="s">
        <v>7</v>
      </c>
      <c r="V6" s="5">
        <v>0</v>
      </c>
      <c r="W6" s="4">
        <v>2</v>
      </c>
      <c r="X6" s="26" t="s">
        <v>7</v>
      </c>
      <c r="Y6" s="6">
        <v>5</v>
      </c>
      <c r="Z6" s="29">
        <f t="shared" ref="Z6:Z12" si="7">SUM(AJ6:BG6)</f>
        <v>7</v>
      </c>
      <c r="AA6" s="24">
        <f t="shared" ref="AA6:AC12" si="8">AJ6+AM6+AP6+AS6+AV6+AY6+BB6+BE6</f>
        <v>3</v>
      </c>
      <c r="AB6" s="24">
        <f t="shared" si="8"/>
        <v>1</v>
      </c>
      <c r="AC6" s="25">
        <f t="shared" si="8"/>
        <v>3</v>
      </c>
      <c r="AD6" s="41">
        <f t="shared" ref="AD6:AD12" si="9">B6+E6+H6+K6+N6+Q6+T6+W6</f>
        <v>17</v>
      </c>
      <c r="AE6" s="24" t="s">
        <v>7</v>
      </c>
      <c r="AF6" s="25">
        <f t="shared" ref="AF6:AF12" si="10">D6+G6+J6+M6+P6+S6+V6+Y6</f>
        <v>14</v>
      </c>
      <c r="AG6" s="86" t="s">
        <v>56</v>
      </c>
      <c r="AH6" s="34">
        <f t="shared" si="0"/>
        <v>10</v>
      </c>
      <c r="AJ6" s="31">
        <f t="shared" ref="AJ6:AJ12" si="11">IF(B6&gt;D6,1,0)</f>
        <v>0</v>
      </c>
      <c r="AK6" s="32">
        <f t="shared" ref="AK6:AK12" si="12">IF(B6="",0,IF(B6=D6,1,0))</f>
        <v>0</v>
      </c>
      <c r="AL6" s="33">
        <f t="shared" ref="AL6:AL12" si="13">IF(B6&lt;D6,1,0)</f>
        <v>1</v>
      </c>
      <c r="AM6" s="31"/>
      <c r="AN6" s="32"/>
      <c r="AO6" s="33"/>
      <c r="AP6" s="31">
        <f>IF(H6&gt;J6,1,0)</f>
        <v>1</v>
      </c>
      <c r="AQ6" s="32">
        <f>IF(H6="",0,IF(H6=J6,1,0))</f>
        <v>0</v>
      </c>
      <c r="AR6" s="33">
        <f>IF(H6&lt;J6,1,0)</f>
        <v>0</v>
      </c>
      <c r="AS6" s="31">
        <f>IF(K6&gt;M6,1,0)</f>
        <v>1</v>
      </c>
      <c r="AT6" s="32">
        <f>IF(K6="",0,IF(K6=M6,1,0))</f>
        <v>0</v>
      </c>
      <c r="AU6" s="33">
        <f>IF(K6&lt;M6,1,0)</f>
        <v>0</v>
      </c>
      <c r="AV6" s="31">
        <f>IF(N6&gt;P6,1,0)</f>
        <v>0</v>
      </c>
      <c r="AW6" s="32">
        <f>IF(N6="",0,IF(N6=P6,1,0))</f>
        <v>0</v>
      </c>
      <c r="AX6" s="33">
        <f>IF(N6&lt;P6,1,0)</f>
        <v>1</v>
      </c>
      <c r="AY6" s="31">
        <f>IF(Q6&gt;S6,1,0)</f>
        <v>0</v>
      </c>
      <c r="AZ6" s="32">
        <f>IF(Q6="",0,IF(Q6=S6,1,0))</f>
        <v>1</v>
      </c>
      <c r="BA6" s="33">
        <f>IF(Q6&lt;S6,1,0)</f>
        <v>0</v>
      </c>
      <c r="BB6" s="31">
        <f t="shared" si="1"/>
        <v>1</v>
      </c>
      <c r="BC6" s="32">
        <f t="shared" si="2"/>
        <v>0</v>
      </c>
      <c r="BD6" s="33">
        <f t="shared" si="3"/>
        <v>0</v>
      </c>
      <c r="BE6" s="31">
        <f t="shared" si="4"/>
        <v>0</v>
      </c>
      <c r="BF6" s="32">
        <f t="shared" si="5"/>
        <v>0</v>
      </c>
      <c r="BG6" s="33">
        <f t="shared" si="6"/>
        <v>1</v>
      </c>
    </row>
    <row r="7" spans="1:59" ht="20.100000000000001" customHeight="1">
      <c r="A7" s="20" t="s">
        <v>20</v>
      </c>
      <c r="B7" s="4">
        <v>3</v>
      </c>
      <c r="C7" s="26" t="s">
        <v>7</v>
      </c>
      <c r="D7" s="5">
        <v>1</v>
      </c>
      <c r="E7" s="4">
        <v>2</v>
      </c>
      <c r="F7" s="26" t="s">
        <v>7</v>
      </c>
      <c r="G7" s="5">
        <v>3</v>
      </c>
      <c r="H7" s="39"/>
      <c r="I7" s="40" t="s">
        <v>6</v>
      </c>
      <c r="J7" s="30"/>
      <c r="K7" s="4">
        <v>2</v>
      </c>
      <c r="L7" s="26" t="s">
        <v>7</v>
      </c>
      <c r="M7" s="5">
        <v>0</v>
      </c>
      <c r="N7" s="4">
        <v>2</v>
      </c>
      <c r="O7" s="26" t="s">
        <v>7</v>
      </c>
      <c r="P7" s="5">
        <v>4</v>
      </c>
      <c r="Q7" s="4">
        <v>3</v>
      </c>
      <c r="R7" s="26" t="s">
        <v>7</v>
      </c>
      <c r="S7" s="5">
        <v>2</v>
      </c>
      <c r="T7" s="4">
        <v>3</v>
      </c>
      <c r="U7" s="26" t="s">
        <v>7</v>
      </c>
      <c r="V7" s="5">
        <v>1</v>
      </c>
      <c r="W7" s="4">
        <v>1</v>
      </c>
      <c r="X7" s="26" t="s">
        <v>7</v>
      </c>
      <c r="Y7" s="6">
        <v>1</v>
      </c>
      <c r="Z7" s="29">
        <f t="shared" si="7"/>
        <v>7</v>
      </c>
      <c r="AA7" s="24">
        <f t="shared" si="8"/>
        <v>4</v>
      </c>
      <c r="AB7" s="24">
        <f t="shared" si="8"/>
        <v>1</v>
      </c>
      <c r="AC7" s="25">
        <f t="shared" si="8"/>
        <v>2</v>
      </c>
      <c r="AD7" s="41">
        <f t="shared" si="9"/>
        <v>16</v>
      </c>
      <c r="AE7" s="24" t="s">
        <v>7</v>
      </c>
      <c r="AF7" s="25">
        <f t="shared" si="10"/>
        <v>12</v>
      </c>
      <c r="AG7" s="86" t="s">
        <v>63</v>
      </c>
      <c r="AH7" s="34">
        <f t="shared" si="0"/>
        <v>13</v>
      </c>
      <c r="AJ7" s="31">
        <f t="shared" si="11"/>
        <v>1</v>
      </c>
      <c r="AK7" s="32">
        <f t="shared" si="12"/>
        <v>0</v>
      </c>
      <c r="AL7" s="33">
        <f t="shared" si="13"/>
        <v>0</v>
      </c>
      <c r="AM7" s="31">
        <f t="shared" ref="AM7:AM12" si="14">IF(E7&gt;G7,1,0)</f>
        <v>0</v>
      </c>
      <c r="AN7" s="32">
        <f t="shared" ref="AN7:AN12" si="15">IF(E7="",0,IF(E7=G7,1,0))</f>
        <v>0</v>
      </c>
      <c r="AO7" s="33">
        <f t="shared" ref="AO7:AO12" si="16">IF(E7&lt;G7,1,0)</f>
        <v>1</v>
      </c>
      <c r="AP7" s="31"/>
      <c r="AQ7" s="32"/>
      <c r="AR7" s="33"/>
      <c r="AS7" s="31">
        <f>IF(K7&gt;M7,1,0)</f>
        <v>1</v>
      </c>
      <c r="AT7" s="32">
        <f>IF(K7="",0,IF(K7=M7,1,0))</f>
        <v>0</v>
      </c>
      <c r="AU7" s="33">
        <f>IF(K7&lt;M7,1,0)</f>
        <v>0</v>
      </c>
      <c r="AV7" s="31">
        <f>IF(N7&gt;P7,1,0)</f>
        <v>0</v>
      </c>
      <c r="AW7" s="32">
        <f>IF(N7="",0,IF(N7=P7,1,0))</f>
        <v>0</v>
      </c>
      <c r="AX7" s="33">
        <f>IF(N7&lt;P7,1,0)</f>
        <v>1</v>
      </c>
      <c r="AY7" s="31">
        <f>IF(Q7&gt;S7,1,0)</f>
        <v>1</v>
      </c>
      <c r="AZ7" s="32">
        <f>IF(Q7="",0,IF(Q7=S7,1,0))</f>
        <v>0</v>
      </c>
      <c r="BA7" s="33">
        <f>IF(Q7&lt;S7,1,0)</f>
        <v>0</v>
      </c>
      <c r="BB7" s="31">
        <f t="shared" si="1"/>
        <v>1</v>
      </c>
      <c r="BC7" s="32">
        <f t="shared" si="2"/>
        <v>0</v>
      </c>
      <c r="BD7" s="33">
        <f t="shared" si="3"/>
        <v>0</v>
      </c>
      <c r="BE7" s="31">
        <f t="shared" si="4"/>
        <v>0</v>
      </c>
      <c r="BF7" s="32">
        <f t="shared" si="5"/>
        <v>1</v>
      </c>
      <c r="BG7" s="33">
        <f t="shared" si="6"/>
        <v>0</v>
      </c>
    </row>
    <row r="8" spans="1:59" ht="20.100000000000001" customHeight="1">
      <c r="A8" s="20" t="s">
        <v>35</v>
      </c>
      <c r="B8" s="4">
        <v>2</v>
      </c>
      <c r="C8" s="26" t="s">
        <v>7</v>
      </c>
      <c r="D8" s="5">
        <v>6</v>
      </c>
      <c r="E8" s="4">
        <v>1</v>
      </c>
      <c r="F8" s="26" t="s">
        <v>7</v>
      </c>
      <c r="G8" s="5">
        <v>5</v>
      </c>
      <c r="H8" s="4">
        <v>0</v>
      </c>
      <c r="I8" s="26" t="s">
        <v>7</v>
      </c>
      <c r="J8" s="5">
        <v>2</v>
      </c>
      <c r="K8" s="39"/>
      <c r="L8" s="40" t="s">
        <v>6</v>
      </c>
      <c r="M8" s="30"/>
      <c r="N8" s="4">
        <v>0</v>
      </c>
      <c r="O8" s="26" t="s">
        <v>7</v>
      </c>
      <c r="P8" s="5">
        <v>3</v>
      </c>
      <c r="Q8" s="4">
        <v>1</v>
      </c>
      <c r="R8" s="26" t="s">
        <v>7</v>
      </c>
      <c r="S8" s="5">
        <v>3</v>
      </c>
      <c r="T8" s="4">
        <v>2</v>
      </c>
      <c r="U8" s="26" t="s">
        <v>7</v>
      </c>
      <c r="V8" s="5">
        <v>2</v>
      </c>
      <c r="W8" s="4">
        <v>0</v>
      </c>
      <c r="X8" s="26" t="s">
        <v>7</v>
      </c>
      <c r="Y8" s="6">
        <v>5</v>
      </c>
      <c r="Z8" s="29">
        <f t="shared" si="7"/>
        <v>7</v>
      </c>
      <c r="AA8" s="24">
        <f t="shared" si="8"/>
        <v>0</v>
      </c>
      <c r="AB8" s="24">
        <f t="shared" si="8"/>
        <v>1</v>
      </c>
      <c r="AC8" s="25">
        <f t="shared" si="8"/>
        <v>6</v>
      </c>
      <c r="AD8" s="41">
        <f t="shared" si="9"/>
        <v>6</v>
      </c>
      <c r="AE8" s="24" t="s">
        <v>7</v>
      </c>
      <c r="AF8" s="25">
        <f t="shared" si="10"/>
        <v>26</v>
      </c>
      <c r="AG8" s="86" t="s">
        <v>58</v>
      </c>
      <c r="AH8" s="34">
        <f t="shared" si="0"/>
        <v>1</v>
      </c>
      <c r="AJ8" s="31">
        <f t="shared" si="11"/>
        <v>0</v>
      </c>
      <c r="AK8" s="32">
        <f t="shared" si="12"/>
        <v>0</v>
      </c>
      <c r="AL8" s="33">
        <f t="shared" si="13"/>
        <v>1</v>
      </c>
      <c r="AM8" s="31">
        <f t="shared" si="14"/>
        <v>0</v>
      </c>
      <c r="AN8" s="32">
        <f t="shared" si="15"/>
        <v>0</v>
      </c>
      <c r="AO8" s="33">
        <f t="shared" si="16"/>
        <v>1</v>
      </c>
      <c r="AP8" s="31">
        <f>IF(H8&gt;J8,1,0)</f>
        <v>0</v>
      </c>
      <c r="AQ8" s="32">
        <f>IF(H8="",0,IF(H8=J8,1,0))</f>
        <v>0</v>
      </c>
      <c r="AR8" s="33">
        <f>IF(H8&lt;J8,1,0)</f>
        <v>1</v>
      </c>
      <c r="AS8" s="31"/>
      <c r="AT8" s="32"/>
      <c r="AU8" s="33"/>
      <c r="AV8" s="31">
        <f>IF(N8&gt;P8,1,0)</f>
        <v>0</v>
      </c>
      <c r="AW8" s="32">
        <f>IF(N8="",0,IF(N8=P8,1,0))</f>
        <v>0</v>
      </c>
      <c r="AX8" s="33">
        <f>IF(N8&lt;P8,1,0)</f>
        <v>1</v>
      </c>
      <c r="AY8" s="31">
        <f>IF(Q8&gt;S8,1,0)</f>
        <v>0</v>
      </c>
      <c r="AZ8" s="32">
        <f>IF(Q8="",0,IF(Q8=S8,1,0))</f>
        <v>0</v>
      </c>
      <c r="BA8" s="33">
        <f>IF(Q8&lt;S8,1,0)</f>
        <v>1</v>
      </c>
      <c r="BB8" s="31">
        <f t="shared" si="1"/>
        <v>0</v>
      </c>
      <c r="BC8" s="32">
        <f t="shared" si="2"/>
        <v>1</v>
      </c>
      <c r="BD8" s="33">
        <f t="shared" si="3"/>
        <v>0</v>
      </c>
      <c r="BE8" s="31">
        <f t="shared" si="4"/>
        <v>0</v>
      </c>
      <c r="BF8" s="32">
        <f t="shared" si="5"/>
        <v>0</v>
      </c>
      <c r="BG8" s="33">
        <f t="shared" si="6"/>
        <v>1</v>
      </c>
    </row>
    <row r="9" spans="1:59" ht="20.100000000000001" customHeight="1">
      <c r="A9" s="20" t="s">
        <v>33</v>
      </c>
      <c r="B9" s="4">
        <v>1</v>
      </c>
      <c r="C9" s="26" t="s">
        <v>7</v>
      </c>
      <c r="D9" s="5">
        <v>3</v>
      </c>
      <c r="E9" s="4">
        <v>1</v>
      </c>
      <c r="F9" s="26" t="s">
        <v>7</v>
      </c>
      <c r="G9" s="5">
        <v>0</v>
      </c>
      <c r="H9" s="4">
        <v>4</v>
      </c>
      <c r="I9" s="26" t="s">
        <v>7</v>
      </c>
      <c r="J9" s="5">
        <v>2</v>
      </c>
      <c r="K9" s="4">
        <v>3</v>
      </c>
      <c r="L9" s="26" t="s">
        <v>7</v>
      </c>
      <c r="M9" s="5">
        <v>0</v>
      </c>
      <c r="N9" s="39"/>
      <c r="O9" s="40" t="s">
        <v>6</v>
      </c>
      <c r="P9" s="30"/>
      <c r="Q9" s="4">
        <v>3</v>
      </c>
      <c r="R9" s="26" t="s">
        <v>7</v>
      </c>
      <c r="S9" s="5">
        <v>0</v>
      </c>
      <c r="T9" s="4">
        <v>3</v>
      </c>
      <c r="U9" s="26" t="s">
        <v>7</v>
      </c>
      <c r="V9" s="5">
        <v>1</v>
      </c>
      <c r="W9" s="4">
        <v>3</v>
      </c>
      <c r="X9" s="26" t="s">
        <v>7</v>
      </c>
      <c r="Y9" s="6">
        <v>10</v>
      </c>
      <c r="Z9" s="29">
        <f t="shared" si="7"/>
        <v>7</v>
      </c>
      <c r="AA9" s="24">
        <f t="shared" si="8"/>
        <v>5</v>
      </c>
      <c r="AB9" s="24">
        <f t="shared" si="8"/>
        <v>0</v>
      </c>
      <c r="AC9" s="25">
        <f t="shared" si="8"/>
        <v>2</v>
      </c>
      <c r="AD9" s="41">
        <f t="shared" si="9"/>
        <v>18</v>
      </c>
      <c r="AE9" s="24" t="s">
        <v>7</v>
      </c>
      <c r="AF9" s="25">
        <f t="shared" si="10"/>
        <v>16</v>
      </c>
      <c r="AG9" s="86" t="s">
        <v>62</v>
      </c>
      <c r="AH9" s="34">
        <f t="shared" si="0"/>
        <v>15</v>
      </c>
      <c r="AJ9" s="31">
        <f t="shared" si="11"/>
        <v>0</v>
      </c>
      <c r="AK9" s="32">
        <f t="shared" si="12"/>
        <v>0</v>
      </c>
      <c r="AL9" s="33">
        <f t="shared" si="13"/>
        <v>1</v>
      </c>
      <c r="AM9" s="31">
        <f t="shared" si="14"/>
        <v>1</v>
      </c>
      <c r="AN9" s="32">
        <f t="shared" si="15"/>
        <v>0</v>
      </c>
      <c r="AO9" s="33">
        <f t="shared" si="16"/>
        <v>0</v>
      </c>
      <c r="AP9" s="31">
        <f>IF(H9&gt;J9,1,0)</f>
        <v>1</v>
      </c>
      <c r="AQ9" s="32">
        <f>IF(H9="",0,IF(H9=J9,1,0))</f>
        <v>0</v>
      </c>
      <c r="AR9" s="33">
        <f>IF(H9&lt;J9,1,0)</f>
        <v>0</v>
      </c>
      <c r="AS9" s="31">
        <f>IF(K9&gt;M9,1,0)</f>
        <v>1</v>
      </c>
      <c r="AT9" s="32">
        <f>IF(K9="",0,IF(K9=M9,1,0))</f>
        <v>0</v>
      </c>
      <c r="AU9" s="33">
        <f>IF(K9&lt;M9,1,0)</f>
        <v>0</v>
      </c>
      <c r="AV9" s="31"/>
      <c r="AW9" s="32"/>
      <c r="AX9" s="33"/>
      <c r="AY9" s="31">
        <f>IF(Q9&gt;S9,1,0)</f>
        <v>1</v>
      </c>
      <c r="AZ9" s="32">
        <f>IF(Q9="",0,IF(Q9=S9,1,0))</f>
        <v>0</v>
      </c>
      <c r="BA9" s="33">
        <f>IF(Q9&lt;S9,1,0)</f>
        <v>0</v>
      </c>
      <c r="BB9" s="31">
        <f t="shared" si="1"/>
        <v>1</v>
      </c>
      <c r="BC9" s="32">
        <f t="shared" si="2"/>
        <v>0</v>
      </c>
      <c r="BD9" s="33">
        <f t="shared" si="3"/>
        <v>0</v>
      </c>
      <c r="BE9" s="31">
        <f t="shared" si="4"/>
        <v>0</v>
      </c>
      <c r="BF9" s="32">
        <f t="shared" si="5"/>
        <v>0</v>
      </c>
      <c r="BG9" s="33">
        <f t="shared" si="6"/>
        <v>1</v>
      </c>
    </row>
    <row r="10" spans="1:59" ht="20.100000000000001" customHeight="1">
      <c r="A10" s="20" t="s">
        <v>34</v>
      </c>
      <c r="B10" s="4">
        <v>1</v>
      </c>
      <c r="C10" s="26" t="s">
        <v>7</v>
      </c>
      <c r="D10" s="5">
        <v>3</v>
      </c>
      <c r="E10" s="4">
        <v>3</v>
      </c>
      <c r="F10" s="26" t="s">
        <v>7</v>
      </c>
      <c r="G10" s="5">
        <v>3</v>
      </c>
      <c r="H10" s="4">
        <v>2</v>
      </c>
      <c r="I10" s="26" t="s">
        <v>7</v>
      </c>
      <c r="J10" s="5">
        <v>3</v>
      </c>
      <c r="K10" s="4">
        <v>3</v>
      </c>
      <c r="L10" s="26" t="s">
        <v>7</v>
      </c>
      <c r="M10" s="5">
        <v>1</v>
      </c>
      <c r="N10" s="4">
        <v>0</v>
      </c>
      <c r="O10" s="26" t="s">
        <v>7</v>
      </c>
      <c r="P10" s="5">
        <v>3</v>
      </c>
      <c r="Q10" s="39"/>
      <c r="R10" s="40" t="s">
        <v>6</v>
      </c>
      <c r="S10" s="30"/>
      <c r="T10" s="4">
        <v>2</v>
      </c>
      <c r="U10" s="26" t="s">
        <v>7</v>
      </c>
      <c r="V10" s="5">
        <v>0</v>
      </c>
      <c r="W10" s="4">
        <v>1</v>
      </c>
      <c r="X10" s="26" t="s">
        <v>7</v>
      </c>
      <c r="Y10" s="6">
        <v>1</v>
      </c>
      <c r="Z10" s="29">
        <f t="shared" si="7"/>
        <v>7</v>
      </c>
      <c r="AA10" s="24">
        <f t="shared" si="8"/>
        <v>2</v>
      </c>
      <c r="AB10" s="24">
        <f t="shared" si="8"/>
        <v>2</v>
      </c>
      <c r="AC10" s="25">
        <f t="shared" si="8"/>
        <v>3</v>
      </c>
      <c r="AD10" s="41">
        <f t="shared" si="9"/>
        <v>12</v>
      </c>
      <c r="AE10" s="24" t="s">
        <v>7</v>
      </c>
      <c r="AF10" s="25">
        <f t="shared" si="10"/>
        <v>14</v>
      </c>
      <c r="AG10" s="86" t="s">
        <v>61</v>
      </c>
      <c r="AH10" s="34">
        <f t="shared" si="0"/>
        <v>8</v>
      </c>
      <c r="AJ10" s="31">
        <f t="shared" si="11"/>
        <v>0</v>
      </c>
      <c r="AK10" s="32">
        <f t="shared" si="12"/>
        <v>0</v>
      </c>
      <c r="AL10" s="33">
        <f t="shared" si="13"/>
        <v>1</v>
      </c>
      <c r="AM10" s="31">
        <f t="shared" si="14"/>
        <v>0</v>
      </c>
      <c r="AN10" s="32">
        <f t="shared" si="15"/>
        <v>1</v>
      </c>
      <c r="AO10" s="33">
        <f t="shared" si="16"/>
        <v>0</v>
      </c>
      <c r="AP10" s="31">
        <f>IF(H10&gt;J10,1,0)</f>
        <v>0</v>
      </c>
      <c r="AQ10" s="32">
        <f>IF(H10="",0,IF(H10=J10,1,0))</f>
        <v>0</v>
      </c>
      <c r="AR10" s="33">
        <f>IF(H10&lt;J10,1,0)</f>
        <v>1</v>
      </c>
      <c r="AS10" s="31">
        <f>IF(K10&gt;M10,1,0)</f>
        <v>1</v>
      </c>
      <c r="AT10" s="32">
        <f>IF(K10="",0,IF(K10=M10,1,0))</f>
        <v>0</v>
      </c>
      <c r="AU10" s="33">
        <f>IF(K10&lt;M10,1,0)</f>
        <v>0</v>
      </c>
      <c r="AV10" s="31">
        <f>IF(N10&gt;P10,1,0)</f>
        <v>0</v>
      </c>
      <c r="AW10" s="32">
        <f>IF(N10="",0,IF(N10=P10,1,0))</f>
        <v>0</v>
      </c>
      <c r="AX10" s="33">
        <f>IF(N10&lt;P10,1,0)</f>
        <v>1</v>
      </c>
      <c r="AY10" s="31"/>
      <c r="AZ10" s="32"/>
      <c r="BA10" s="33"/>
      <c r="BB10" s="31">
        <f t="shared" si="1"/>
        <v>1</v>
      </c>
      <c r="BC10" s="32">
        <f t="shared" si="2"/>
        <v>0</v>
      </c>
      <c r="BD10" s="33">
        <f t="shared" si="3"/>
        <v>0</v>
      </c>
      <c r="BE10" s="31">
        <f t="shared" si="4"/>
        <v>0</v>
      </c>
      <c r="BF10" s="32">
        <f t="shared" si="5"/>
        <v>1</v>
      </c>
      <c r="BG10" s="33">
        <f t="shared" si="6"/>
        <v>0</v>
      </c>
    </row>
    <row r="11" spans="1:59" ht="20.100000000000001" customHeight="1">
      <c r="A11" s="20" t="s">
        <v>32</v>
      </c>
      <c r="B11" s="4">
        <v>2</v>
      </c>
      <c r="C11" s="26" t="s">
        <v>7</v>
      </c>
      <c r="D11" s="5">
        <v>4</v>
      </c>
      <c r="E11" s="4">
        <v>0</v>
      </c>
      <c r="F11" s="26" t="s">
        <v>7</v>
      </c>
      <c r="G11" s="5">
        <v>3</v>
      </c>
      <c r="H11" s="4">
        <v>1</v>
      </c>
      <c r="I11" s="26" t="s">
        <v>7</v>
      </c>
      <c r="J11" s="5">
        <v>3</v>
      </c>
      <c r="K11" s="4">
        <v>2</v>
      </c>
      <c r="L11" s="26" t="s">
        <v>7</v>
      </c>
      <c r="M11" s="5">
        <v>2</v>
      </c>
      <c r="N11" s="4">
        <v>1</v>
      </c>
      <c r="O11" s="26" t="s">
        <v>7</v>
      </c>
      <c r="P11" s="5">
        <v>3</v>
      </c>
      <c r="Q11" s="4">
        <v>0</v>
      </c>
      <c r="R11" s="26" t="s">
        <v>7</v>
      </c>
      <c r="S11" s="5">
        <v>2</v>
      </c>
      <c r="T11" s="39"/>
      <c r="U11" s="40" t="s">
        <v>6</v>
      </c>
      <c r="V11" s="30"/>
      <c r="W11" s="4">
        <v>1</v>
      </c>
      <c r="X11" s="26" t="s">
        <v>7</v>
      </c>
      <c r="Y11" s="6">
        <v>4</v>
      </c>
      <c r="Z11" s="29">
        <f t="shared" si="7"/>
        <v>7</v>
      </c>
      <c r="AA11" s="24">
        <f t="shared" si="8"/>
        <v>0</v>
      </c>
      <c r="AB11" s="24">
        <f t="shared" si="8"/>
        <v>1</v>
      </c>
      <c r="AC11" s="25">
        <f t="shared" si="8"/>
        <v>6</v>
      </c>
      <c r="AD11" s="41">
        <f t="shared" si="9"/>
        <v>7</v>
      </c>
      <c r="AE11" s="24" t="s">
        <v>7</v>
      </c>
      <c r="AF11" s="25">
        <f t="shared" si="10"/>
        <v>21</v>
      </c>
      <c r="AG11" s="86" t="s">
        <v>57</v>
      </c>
      <c r="AH11" s="34">
        <f t="shared" si="0"/>
        <v>1</v>
      </c>
      <c r="AJ11" s="31">
        <f t="shared" si="11"/>
        <v>0</v>
      </c>
      <c r="AK11" s="32">
        <f t="shared" si="12"/>
        <v>0</v>
      </c>
      <c r="AL11" s="33">
        <f t="shared" si="13"/>
        <v>1</v>
      </c>
      <c r="AM11" s="31">
        <f t="shared" si="14"/>
        <v>0</v>
      </c>
      <c r="AN11" s="32">
        <f t="shared" si="15"/>
        <v>0</v>
      </c>
      <c r="AO11" s="33">
        <f t="shared" si="16"/>
        <v>1</v>
      </c>
      <c r="AP11" s="31">
        <f>IF(H11&gt;J11,1,0)</f>
        <v>0</v>
      </c>
      <c r="AQ11" s="32">
        <f>IF(H11="",0,IF(H11=J11,1,0))</f>
        <v>0</v>
      </c>
      <c r="AR11" s="33">
        <f>IF(H11&lt;J11,1,0)</f>
        <v>1</v>
      </c>
      <c r="AS11" s="31">
        <f>IF(K11&gt;M11,1,0)</f>
        <v>0</v>
      </c>
      <c r="AT11" s="32">
        <f>IF(K11="",0,IF(K11=M11,1,0))</f>
        <v>1</v>
      </c>
      <c r="AU11" s="33">
        <f>IF(K11&lt;M11,1,0)</f>
        <v>0</v>
      </c>
      <c r="AV11" s="31">
        <f>IF(N11&gt;P11,1,0)</f>
        <v>0</v>
      </c>
      <c r="AW11" s="32">
        <f>IF(N11="",0,IF(N11=P11,1,0))</f>
        <v>0</v>
      </c>
      <c r="AX11" s="33">
        <f>IF(N11&lt;P11,1,0)</f>
        <v>1</v>
      </c>
      <c r="AY11" s="31">
        <f>IF(Q11&gt;S11,1,0)</f>
        <v>0</v>
      </c>
      <c r="AZ11" s="32">
        <f>IF(Q11="",0,IF(Q11=S11,1,0))</f>
        <v>0</v>
      </c>
      <c r="BA11" s="33">
        <f>IF(Q11&lt;S11,1,0)</f>
        <v>1</v>
      </c>
      <c r="BB11" s="31"/>
      <c r="BC11" s="32"/>
      <c r="BD11" s="33"/>
      <c r="BE11" s="31">
        <f t="shared" si="4"/>
        <v>0</v>
      </c>
      <c r="BF11" s="32">
        <f t="shared" si="5"/>
        <v>0</v>
      </c>
      <c r="BG11" s="33">
        <f t="shared" si="6"/>
        <v>1</v>
      </c>
    </row>
    <row r="12" spans="1:59" ht="20.100000000000001" customHeight="1" thickBot="1">
      <c r="A12" s="21" t="s">
        <v>21</v>
      </c>
      <c r="B12" s="22">
        <v>6</v>
      </c>
      <c r="C12" s="27" t="s">
        <v>7</v>
      </c>
      <c r="D12" s="23">
        <v>2</v>
      </c>
      <c r="E12" s="22">
        <v>5</v>
      </c>
      <c r="F12" s="27" t="s">
        <v>7</v>
      </c>
      <c r="G12" s="23">
        <v>2</v>
      </c>
      <c r="H12" s="22">
        <v>1</v>
      </c>
      <c r="I12" s="27" t="s">
        <v>7</v>
      </c>
      <c r="J12" s="23">
        <v>1</v>
      </c>
      <c r="K12" s="22">
        <v>5</v>
      </c>
      <c r="L12" s="27" t="s">
        <v>7</v>
      </c>
      <c r="M12" s="23">
        <v>0</v>
      </c>
      <c r="N12" s="22">
        <v>10</v>
      </c>
      <c r="O12" s="27" t="s">
        <v>7</v>
      </c>
      <c r="P12" s="23">
        <v>3</v>
      </c>
      <c r="Q12" s="22">
        <v>1</v>
      </c>
      <c r="R12" s="27" t="s">
        <v>7</v>
      </c>
      <c r="S12" s="23">
        <v>1</v>
      </c>
      <c r="T12" s="22">
        <v>4</v>
      </c>
      <c r="U12" s="27" t="s">
        <v>7</v>
      </c>
      <c r="V12" s="23">
        <v>1</v>
      </c>
      <c r="W12" s="42"/>
      <c r="X12" s="43" t="s">
        <v>6</v>
      </c>
      <c r="Y12" s="44"/>
      <c r="Z12" s="35">
        <f t="shared" si="7"/>
        <v>7</v>
      </c>
      <c r="AA12" s="36">
        <f t="shared" si="8"/>
        <v>5</v>
      </c>
      <c r="AB12" s="36">
        <f t="shared" si="8"/>
        <v>2</v>
      </c>
      <c r="AC12" s="37">
        <f t="shared" si="8"/>
        <v>0</v>
      </c>
      <c r="AD12" s="45">
        <f t="shared" si="9"/>
        <v>32</v>
      </c>
      <c r="AE12" s="36" t="s">
        <v>7</v>
      </c>
      <c r="AF12" s="37">
        <f t="shared" si="10"/>
        <v>10</v>
      </c>
      <c r="AG12" s="87" t="s">
        <v>59</v>
      </c>
      <c r="AH12" s="38">
        <f t="shared" si="0"/>
        <v>17</v>
      </c>
      <c r="AJ12" s="31">
        <f t="shared" si="11"/>
        <v>1</v>
      </c>
      <c r="AK12" s="32">
        <f t="shared" si="12"/>
        <v>0</v>
      </c>
      <c r="AL12" s="33">
        <f t="shared" si="13"/>
        <v>0</v>
      </c>
      <c r="AM12" s="31">
        <f t="shared" si="14"/>
        <v>1</v>
      </c>
      <c r="AN12" s="32">
        <f t="shared" si="15"/>
        <v>0</v>
      </c>
      <c r="AO12" s="33">
        <f t="shared" si="16"/>
        <v>0</v>
      </c>
      <c r="AP12" s="31">
        <f>IF(H12&gt;J12,1,0)</f>
        <v>0</v>
      </c>
      <c r="AQ12" s="32">
        <f>IF(H12="",0,IF(H12=J12,1,0))</f>
        <v>1</v>
      </c>
      <c r="AR12" s="33">
        <f>IF(H12&lt;J12,1,0)</f>
        <v>0</v>
      </c>
      <c r="AS12" s="31">
        <f>IF(K12&gt;M12,1,0)</f>
        <v>1</v>
      </c>
      <c r="AT12" s="32">
        <f>IF(K12="",0,IF(K12=M12,1,0))</f>
        <v>0</v>
      </c>
      <c r="AU12" s="33">
        <f>IF(K12&lt;M12,1,0)</f>
        <v>0</v>
      </c>
      <c r="AV12" s="31">
        <f>IF(N12&gt;P12,1,0)</f>
        <v>1</v>
      </c>
      <c r="AW12" s="32">
        <f>IF(N12="",0,IF(N12=P12,1,0))</f>
        <v>0</v>
      </c>
      <c r="AX12" s="33">
        <f>IF(N12&lt;P12,1,0)</f>
        <v>0</v>
      </c>
      <c r="AY12" s="31">
        <f>IF(Q12&gt;S12,1,0)</f>
        <v>0</v>
      </c>
      <c r="AZ12" s="32">
        <f>IF(Q12="",0,IF(Q12=S12,1,0))</f>
        <v>1</v>
      </c>
      <c r="BA12" s="33">
        <f>IF(Q12&lt;S12,1,0)</f>
        <v>0</v>
      </c>
      <c r="BB12" s="31">
        <f>IF(T12&gt;V12,1,0)</f>
        <v>1</v>
      </c>
      <c r="BC12" s="32">
        <f>IF(T12="",0,IF(T12=V12,1,0))</f>
        <v>0</v>
      </c>
      <c r="BD12" s="33">
        <f>IF(T12&lt;V12,1,0)</f>
        <v>0</v>
      </c>
      <c r="BE12" s="31"/>
      <c r="BF12" s="32"/>
      <c r="BG12" s="33"/>
    </row>
    <row r="13" spans="1:59" ht="30" customHeight="1" thickBot="1">
      <c r="A13" s="57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</row>
    <row r="14" spans="1:59" ht="17.25" customHeight="1">
      <c r="A14" s="52" t="s">
        <v>8</v>
      </c>
      <c r="B14" s="66" t="str">
        <f>A5</f>
        <v>KLIMKOVÁ Kateřina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7" t="s">
        <v>0</v>
      </c>
      <c r="P14" s="68"/>
      <c r="Q14" s="66" t="str">
        <f>A6</f>
        <v>GRABINSKÁ Michaela</v>
      </c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8">
        <v>2</v>
      </c>
      <c r="AE14" s="9" t="s">
        <v>7</v>
      </c>
      <c r="AF14" s="10">
        <v>1</v>
      </c>
      <c r="AG14" s="88"/>
      <c r="AH14" s="7"/>
    </row>
    <row r="15" spans="1:59" ht="17.25" customHeight="1">
      <c r="A15" s="53"/>
      <c r="B15" s="61" t="str">
        <f>A7</f>
        <v>GRABINSKÁ Veronika</v>
      </c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2" t="s">
        <v>0</v>
      </c>
      <c r="P15" s="63"/>
      <c r="Q15" s="61" t="str">
        <f>A8</f>
        <v>KALENDOVÁ Nataša</v>
      </c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3">
        <v>2</v>
      </c>
      <c r="AE15" s="2" t="s">
        <v>7</v>
      </c>
      <c r="AF15" s="11">
        <v>0</v>
      </c>
      <c r="AG15" s="88"/>
      <c r="AH15" s="7"/>
      <c r="AJ15" s="50"/>
    </row>
    <row r="16" spans="1:59" ht="17.25" customHeight="1">
      <c r="A16" s="53"/>
      <c r="B16" s="61" t="str">
        <f>A9</f>
        <v>GRIMMOVÁ Valentina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2" t="s">
        <v>0</v>
      </c>
      <c r="P16" s="63"/>
      <c r="Q16" s="61" t="str">
        <f>A10</f>
        <v>VANČUROVÁ Milada</v>
      </c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3">
        <v>3</v>
      </c>
      <c r="AE16" s="2" t="s">
        <v>7</v>
      </c>
      <c r="AF16" s="11">
        <v>0</v>
      </c>
      <c r="AG16" s="88"/>
      <c r="AH16" s="7"/>
      <c r="AJ16" s="50"/>
    </row>
    <row r="17" spans="1:36" ht="17.25" customHeight="1" thickBot="1">
      <c r="A17" s="54"/>
      <c r="B17" s="55" t="str">
        <f>A11</f>
        <v>ŽVAKOVÁ  Kamila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64" t="s">
        <v>0</v>
      </c>
      <c r="P17" s="65"/>
      <c r="Q17" s="55" t="str">
        <f>A12</f>
        <v>ZAJÍČKOVÁ Petra</v>
      </c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12">
        <v>1</v>
      </c>
      <c r="AE17" s="13" t="s">
        <v>7</v>
      </c>
      <c r="AF17" s="14">
        <v>4</v>
      </c>
      <c r="AG17" s="88"/>
      <c r="AH17" s="7"/>
      <c r="AJ17" s="50"/>
    </row>
    <row r="18" spans="1:36" ht="17.25" customHeight="1">
      <c r="A18" s="52" t="s">
        <v>9</v>
      </c>
      <c r="B18" s="66" t="str">
        <f>A5</f>
        <v>KLIMKOVÁ Kateřina</v>
      </c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7" t="s">
        <v>0</v>
      </c>
      <c r="P18" s="68"/>
      <c r="Q18" s="66" t="str">
        <f>A7</f>
        <v>GRABINSKÁ Veronika</v>
      </c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8">
        <v>1</v>
      </c>
      <c r="AE18" s="9" t="s">
        <v>7</v>
      </c>
      <c r="AF18" s="10">
        <v>3</v>
      </c>
      <c r="AG18" s="88"/>
      <c r="AH18" s="7"/>
      <c r="AJ18" s="50"/>
    </row>
    <row r="19" spans="1:36" ht="17.25" customHeight="1">
      <c r="A19" s="53"/>
      <c r="B19" s="61" t="str">
        <f>A6</f>
        <v>GRABINSKÁ Michaela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2" t="s">
        <v>0</v>
      </c>
      <c r="P19" s="63"/>
      <c r="Q19" s="61" t="str">
        <f>A8</f>
        <v>KALENDOVÁ Nataša</v>
      </c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3">
        <v>5</v>
      </c>
      <c r="AE19" s="2" t="s">
        <v>7</v>
      </c>
      <c r="AF19" s="11">
        <v>1</v>
      </c>
      <c r="AG19" s="88"/>
      <c r="AH19" s="7"/>
      <c r="AJ19" s="50"/>
    </row>
    <row r="20" spans="1:36" ht="17.25" customHeight="1">
      <c r="A20" s="53"/>
      <c r="B20" s="61" t="str">
        <f>A9</f>
        <v>GRIMMOVÁ Valentina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2" t="s">
        <v>0</v>
      </c>
      <c r="P20" s="63"/>
      <c r="Q20" s="61" t="str">
        <f>A11</f>
        <v>ŽVAKOVÁ  Kamila</v>
      </c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3">
        <v>3</v>
      </c>
      <c r="AE20" s="2" t="s">
        <v>7</v>
      </c>
      <c r="AF20" s="11">
        <v>1</v>
      </c>
      <c r="AG20" s="88"/>
      <c r="AH20" s="7"/>
      <c r="AJ20" s="50"/>
    </row>
    <row r="21" spans="1:36" ht="17.25" customHeight="1" thickBot="1">
      <c r="A21" s="54"/>
      <c r="B21" s="55" t="str">
        <f>A10</f>
        <v>VANČUROVÁ Milada</v>
      </c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64" t="s">
        <v>0</v>
      </c>
      <c r="P21" s="65"/>
      <c r="Q21" s="55" t="str">
        <f>A12</f>
        <v>ZAJÍČKOVÁ Petra</v>
      </c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12">
        <v>1</v>
      </c>
      <c r="AE21" s="13" t="s">
        <v>7</v>
      </c>
      <c r="AF21" s="14">
        <v>1</v>
      </c>
      <c r="AG21" s="88"/>
      <c r="AH21" s="7"/>
      <c r="AJ21" s="50"/>
    </row>
    <row r="22" spans="1:36" ht="17.25" customHeight="1">
      <c r="A22" s="52" t="s">
        <v>10</v>
      </c>
      <c r="B22" s="66" t="str">
        <f>A5</f>
        <v>KLIMKOVÁ Kateřina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7" t="s">
        <v>0</v>
      </c>
      <c r="P22" s="68"/>
      <c r="Q22" s="66" t="str">
        <f>A8</f>
        <v>KALENDOVÁ Nataša</v>
      </c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8">
        <v>6</v>
      </c>
      <c r="AE22" s="9" t="s">
        <v>7</v>
      </c>
      <c r="AF22" s="10">
        <v>2</v>
      </c>
      <c r="AG22" s="88"/>
      <c r="AH22" s="7"/>
      <c r="AJ22" s="50"/>
    </row>
    <row r="23" spans="1:36" ht="17.25" customHeight="1">
      <c r="A23" s="53"/>
      <c r="B23" s="61" t="str">
        <f>A6</f>
        <v>GRABINSKÁ Michaela</v>
      </c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2" t="s">
        <v>0</v>
      </c>
      <c r="P23" s="63"/>
      <c r="Q23" s="61" t="str">
        <f>A7</f>
        <v>GRABINSKÁ Veronika</v>
      </c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3">
        <v>3</v>
      </c>
      <c r="AE23" s="2" t="s">
        <v>7</v>
      </c>
      <c r="AF23" s="11">
        <v>2</v>
      </c>
      <c r="AG23" s="88"/>
      <c r="AH23" s="7"/>
    </row>
    <row r="24" spans="1:36" ht="17.25" customHeight="1">
      <c r="A24" s="53"/>
      <c r="B24" s="61" t="str">
        <f>A9</f>
        <v>GRIMMOVÁ Valentina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2" t="s">
        <v>0</v>
      </c>
      <c r="P24" s="63"/>
      <c r="Q24" s="61" t="str">
        <f>A12</f>
        <v>ZAJÍČKOVÁ Petra</v>
      </c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3">
        <v>3</v>
      </c>
      <c r="AE24" s="2" t="s">
        <v>7</v>
      </c>
      <c r="AF24" s="11">
        <v>10</v>
      </c>
      <c r="AG24" s="88"/>
      <c r="AH24" s="7"/>
    </row>
    <row r="25" spans="1:36" ht="17.25" customHeight="1" thickBot="1">
      <c r="A25" s="54"/>
      <c r="B25" s="55" t="str">
        <f>A10</f>
        <v>VANČUROVÁ Milada</v>
      </c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64" t="s">
        <v>0</v>
      </c>
      <c r="P25" s="65"/>
      <c r="Q25" s="55" t="str">
        <f>A11</f>
        <v>ŽVAKOVÁ  Kamila</v>
      </c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12">
        <v>2</v>
      </c>
      <c r="AE25" s="13" t="s">
        <v>7</v>
      </c>
      <c r="AF25" s="14">
        <v>0</v>
      </c>
      <c r="AG25" s="88"/>
      <c r="AH25" s="7"/>
    </row>
    <row r="26" spans="1:36" ht="17.25" customHeight="1">
      <c r="A26" s="52" t="s">
        <v>11</v>
      </c>
      <c r="B26" s="66" t="str">
        <f>A5</f>
        <v>KLIMKOVÁ Kateřina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7" t="s">
        <v>0</v>
      </c>
      <c r="P26" s="68"/>
      <c r="Q26" s="66" t="str">
        <f>A9</f>
        <v>GRIMMOVÁ Valentina</v>
      </c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8">
        <v>3</v>
      </c>
      <c r="AE26" s="9" t="s">
        <v>7</v>
      </c>
      <c r="AF26" s="10">
        <v>1</v>
      </c>
      <c r="AG26" s="88"/>
      <c r="AH26" s="7"/>
    </row>
    <row r="27" spans="1:36" ht="17.25" customHeight="1">
      <c r="A27" s="53"/>
      <c r="B27" s="61" t="str">
        <f>A6</f>
        <v>GRABINSKÁ Michaela</v>
      </c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2" t="s">
        <v>0</v>
      </c>
      <c r="P27" s="63"/>
      <c r="Q27" s="61" t="str">
        <f>A10</f>
        <v>VANČUROVÁ Milada</v>
      </c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3">
        <v>3</v>
      </c>
      <c r="AE27" s="2" t="s">
        <v>7</v>
      </c>
      <c r="AF27" s="11">
        <v>3</v>
      </c>
      <c r="AG27" s="88"/>
      <c r="AH27" s="7"/>
    </row>
    <row r="28" spans="1:36" ht="17.25" customHeight="1">
      <c r="A28" s="53"/>
      <c r="B28" s="61" t="str">
        <f>A7</f>
        <v>GRABINSKÁ Veronika</v>
      </c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2" t="s">
        <v>0</v>
      </c>
      <c r="P28" s="63"/>
      <c r="Q28" s="61" t="str">
        <f>A11</f>
        <v>ŽVAKOVÁ  Kamila</v>
      </c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3">
        <v>3</v>
      </c>
      <c r="AE28" s="2" t="s">
        <v>7</v>
      </c>
      <c r="AF28" s="11">
        <v>1</v>
      </c>
      <c r="AG28" s="88"/>
      <c r="AH28" s="7"/>
    </row>
    <row r="29" spans="1:36" ht="17.25" customHeight="1" thickBot="1">
      <c r="A29" s="54"/>
      <c r="B29" s="55" t="str">
        <f>A8</f>
        <v>KALENDOVÁ Nataša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64" t="s">
        <v>0</v>
      </c>
      <c r="P29" s="65"/>
      <c r="Q29" s="55" t="str">
        <f>A12</f>
        <v>ZAJÍČKOVÁ Petra</v>
      </c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12">
        <v>0</v>
      </c>
      <c r="AE29" s="13" t="s">
        <v>7</v>
      </c>
      <c r="AF29" s="14">
        <v>5</v>
      </c>
      <c r="AG29" s="88"/>
      <c r="AH29" s="7"/>
    </row>
    <row r="30" spans="1:36" ht="17.25" customHeight="1">
      <c r="A30" s="52" t="s">
        <v>12</v>
      </c>
      <c r="B30" s="66" t="str">
        <f>A10</f>
        <v>VANČUROVÁ Milada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7" t="s">
        <v>0</v>
      </c>
      <c r="P30" s="68"/>
      <c r="Q30" s="66" t="str">
        <f>A5</f>
        <v>KLIMKOVÁ Kateřina</v>
      </c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8">
        <v>1</v>
      </c>
      <c r="AE30" s="9" t="s">
        <v>7</v>
      </c>
      <c r="AF30" s="10">
        <v>3</v>
      </c>
      <c r="AG30" s="88"/>
      <c r="AH30" s="7"/>
    </row>
    <row r="31" spans="1:36" ht="17.25" customHeight="1">
      <c r="A31" s="53"/>
      <c r="B31" s="61" t="str">
        <f>A11</f>
        <v>ŽVAKOVÁ  Kamila</v>
      </c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2" t="s">
        <v>0</v>
      </c>
      <c r="P31" s="63"/>
      <c r="Q31" s="61" t="str">
        <f>A6</f>
        <v>GRABINSKÁ Michaela</v>
      </c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3">
        <v>0</v>
      </c>
      <c r="AE31" s="2" t="s">
        <v>7</v>
      </c>
      <c r="AF31" s="11">
        <v>3</v>
      </c>
      <c r="AG31" s="88"/>
      <c r="AH31" s="7"/>
    </row>
    <row r="32" spans="1:36" ht="17.25" customHeight="1">
      <c r="A32" s="53"/>
      <c r="B32" s="61" t="str">
        <f>A12</f>
        <v>ZAJÍČKOVÁ Petra</v>
      </c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2" t="s">
        <v>0</v>
      </c>
      <c r="P32" s="63"/>
      <c r="Q32" s="61" t="str">
        <f>A7</f>
        <v>GRABINSKÁ Veronika</v>
      </c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3">
        <v>1</v>
      </c>
      <c r="AE32" s="2" t="s">
        <v>7</v>
      </c>
      <c r="AF32" s="11">
        <v>1</v>
      </c>
      <c r="AG32" s="88"/>
      <c r="AH32" s="7"/>
    </row>
    <row r="33" spans="1:34" ht="17.25" customHeight="1" thickBot="1">
      <c r="A33" s="54"/>
      <c r="B33" s="55" t="str">
        <f>A9</f>
        <v>GRIMMOVÁ Valentina</v>
      </c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64" t="s">
        <v>0</v>
      </c>
      <c r="P33" s="65"/>
      <c r="Q33" s="55" t="str">
        <f>A8</f>
        <v>KALENDOVÁ Nataša</v>
      </c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12">
        <v>3</v>
      </c>
      <c r="AE33" s="13" t="s">
        <v>7</v>
      </c>
      <c r="AF33" s="14">
        <v>0</v>
      </c>
      <c r="AG33" s="88"/>
      <c r="AH33" s="7"/>
    </row>
    <row r="34" spans="1:34" ht="17.25" customHeight="1">
      <c r="A34" s="52" t="s">
        <v>16</v>
      </c>
      <c r="B34" s="66" t="str">
        <f>A11</f>
        <v>ŽVAKOVÁ  Kamila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7" t="s">
        <v>0</v>
      </c>
      <c r="P34" s="68"/>
      <c r="Q34" s="66" t="str">
        <f>A5</f>
        <v>KLIMKOVÁ Kateřina</v>
      </c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8">
        <v>2</v>
      </c>
      <c r="AE34" s="9" t="s">
        <v>7</v>
      </c>
      <c r="AF34" s="10">
        <v>4</v>
      </c>
      <c r="AG34" s="88"/>
      <c r="AH34" s="7"/>
    </row>
    <row r="35" spans="1:34" ht="17.25" customHeight="1">
      <c r="A35" s="53"/>
      <c r="B35" s="61" t="str">
        <f>A12</f>
        <v>ZAJÍČKOVÁ Petra</v>
      </c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2" t="s">
        <v>0</v>
      </c>
      <c r="P35" s="63"/>
      <c r="Q35" s="61" t="str">
        <f>A6</f>
        <v>GRABINSKÁ Michaela</v>
      </c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3">
        <v>5</v>
      </c>
      <c r="AE35" s="2" t="s">
        <v>7</v>
      </c>
      <c r="AF35" s="11">
        <v>2</v>
      </c>
      <c r="AG35" s="88"/>
      <c r="AH35" s="7"/>
    </row>
    <row r="36" spans="1:34" ht="17.25" customHeight="1">
      <c r="A36" s="53"/>
      <c r="B36" s="61" t="str">
        <f>A9</f>
        <v>GRIMMOVÁ Valentina</v>
      </c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2" t="s">
        <v>0</v>
      </c>
      <c r="P36" s="63"/>
      <c r="Q36" s="61" t="str">
        <f>A7</f>
        <v>GRABINSKÁ Veronika</v>
      </c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3">
        <v>4</v>
      </c>
      <c r="AE36" s="2" t="s">
        <v>7</v>
      </c>
      <c r="AF36" s="11">
        <v>2</v>
      </c>
      <c r="AG36" s="88"/>
      <c r="AH36" s="7"/>
    </row>
    <row r="37" spans="1:34" ht="17.25" customHeight="1" thickBot="1">
      <c r="A37" s="54"/>
      <c r="B37" s="55" t="str">
        <f>A10</f>
        <v>VANČUROVÁ Milada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64" t="s">
        <v>0</v>
      </c>
      <c r="P37" s="65"/>
      <c r="Q37" s="55" t="str">
        <f>A8</f>
        <v>KALENDOVÁ Nataša</v>
      </c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12">
        <v>3</v>
      </c>
      <c r="AE37" s="13" t="s">
        <v>7</v>
      </c>
      <c r="AF37" s="14">
        <v>1</v>
      </c>
      <c r="AG37" s="88"/>
      <c r="AH37" s="7"/>
    </row>
    <row r="38" spans="1:34" ht="17.25" customHeight="1">
      <c r="A38" s="52" t="s">
        <v>17</v>
      </c>
      <c r="B38" s="66" t="str">
        <f>A12</f>
        <v>ZAJÍČKOVÁ Petra</v>
      </c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7" t="s">
        <v>0</v>
      </c>
      <c r="P38" s="68"/>
      <c r="Q38" s="66" t="str">
        <f>A5</f>
        <v>KLIMKOVÁ Kateřina</v>
      </c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8">
        <v>6</v>
      </c>
      <c r="AE38" s="9" t="s">
        <v>7</v>
      </c>
      <c r="AF38" s="10">
        <v>2</v>
      </c>
      <c r="AG38" s="88"/>
      <c r="AH38" s="7"/>
    </row>
    <row r="39" spans="1:34" ht="17.25" customHeight="1">
      <c r="A39" s="53"/>
      <c r="B39" s="61" t="str">
        <f>A9</f>
        <v>GRIMMOVÁ Valentina</v>
      </c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2" t="s">
        <v>0</v>
      </c>
      <c r="P39" s="63"/>
      <c r="Q39" s="61" t="str">
        <f>A6</f>
        <v>GRABINSKÁ Michaela</v>
      </c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3">
        <v>1</v>
      </c>
      <c r="AE39" s="2" t="s">
        <v>7</v>
      </c>
      <c r="AF39" s="11">
        <v>0</v>
      </c>
      <c r="AG39" s="88"/>
      <c r="AH39" s="7"/>
    </row>
    <row r="40" spans="1:34" ht="17.25" customHeight="1">
      <c r="A40" s="53"/>
      <c r="B40" s="61" t="str">
        <f>A10</f>
        <v>VANČUROVÁ Milada</v>
      </c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2" t="s">
        <v>0</v>
      </c>
      <c r="P40" s="63"/>
      <c r="Q40" s="61" t="str">
        <f>A7</f>
        <v>GRABINSKÁ Veronika</v>
      </c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3">
        <v>2</v>
      </c>
      <c r="AE40" s="2" t="s">
        <v>7</v>
      </c>
      <c r="AF40" s="11">
        <v>3</v>
      </c>
      <c r="AG40" s="88"/>
      <c r="AH40" s="7"/>
    </row>
    <row r="41" spans="1:34" ht="17.25" customHeight="1" thickBot="1">
      <c r="A41" s="54"/>
      <c r="B41" s="55" t="str">
        <f>A11</f>
        <v>ŽVAKOVÁ  Kamila</v>
      </c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64" t="s">
        <v>0</v>
      </c>
      <c r="P41" s="65"/>
      <c r="Q41" s="55" t="str">
        <f>A8</f>
        <v>KALENDOVÁ Nataša</v>
      </c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12">
        <v>2</v>
      </c>
      <c r="AE41" s="13" t="s">
        <v>7</v>
      </c>
      <c r="AF41" s="14">
        <v>2</v>
      </c>
      <c r="AG41" s="88"/>
      <c r="AH41" s="7"/>
    </row>
  </sheetData>
  <mergeCells count="104">
    <mergeCell ref="B41:N41"/>
    <mergeCell ref="O41:P41"/>
    <mergeCell ref="Q41:AC41"/>
    <mergeCell ref="B39:N39"/>
    <mergeCell ref="O39:P39"/>
    <mergeCell ref="Q39:AC39"/>
    <mergeCell ref="B40:N40"/>
    <mergeCell ref="O40:P40"/>
    <mergeCell ref="Q40:AC40"/>
    <mergeCell ref="B37:N37"/>
    <mergeCell ref="O37:P37"/>
    <mergeCell ref="Q37:AC37"/>
    <mergeCell ref="B35:N35"/>
    <mergeCell ref="B38:N38"/>
    <mergeCell ref="O38:P38"/>
    <mergeCell ref="Q38:AC38"/>
    <mergeCell ref="O35:P35"/>
    <mergeCell ref="Q35:AC35"/>
    <mergeCell ref="B36:N36"/>
    <mergeCell ref="O36:P36"/>
    <mergeCell ref="Q36:AC36"/>
    <mergeCell ref="B34:N34"/>
    <mergeCell ref="O34:P34"/>
    <mergeCell ref="Q34:AC34"/>
    <mergeCell ref="B29:N29"/>
    <mergeCell ref="O29:P29"/>
    <mergeCell ref="Q29:AC29"/>
    <mergeCell ref="B30:N30"/>
    <mergeCell ref="O30:P30"/>
    <mergeCell ref="B27:N27"/>
    <mergeCell ref="O27:P27"/>
    <mergeCell ref="Q27:AC27"/>
    <mergeCell ref="B28:N28"/>
    <mergeCell ref="O28:P28"/>
    <mergeCell ref="Q28:AC28"/>
    <mergeCell ref="B25:N25"/>
    <mergeCell ref="O25:P25"/>
    <mergeCell ref="Q25:AC25"/>
    <mergeCell ref="B26:N26"/>
    <mergeCell ref="O26:P26"/>
    <mergeCell ref="Q26:AC26"/>
    <mergeCell ref="B22:N22"/>
    <mergeCell ref="O22:P22"/>
    <mergeCell ref="Q22:AC22"/>
    <mergeCell ref="O16:P16"/>
    <mergeCell ref="Q16:AC16"/>
    <mergeCell ref="B17:N17"/>
    <mergeCell ref="O17:P17"/>
    <mergeCell ref="Q17:AC17"/>
    <mergeCell ref="B20:N20"/>
    <mergeCell ref="O20:P20"/>
    <mergeCell ref="O24:P24"/>
    <mergeCell ref="Q24:AC24"/>
    <mergeCell ref="B19:N19"/>
    <mergeCell ref="O19:P19"/>
    <mergeCell ref="Q19:AC19"/>
    <mergeCell ref="Q20:AC20"/>
    <mergeCell ref="B21:N21"/>
    <mergeCell ref="O21:P21"/>
    <mergeCell ref="Q21:AC21"/>
    <mergeCell ref="B23:N23"/>
    <mergeCell ref="O23:P23"/>
    <mergeCell ref="Q23:AC23"/>
    <mergeCell ref="B24:N24"/>
    <mergeCell ref="A1:AH1"/>
    <mergeCell ref="A2:AH2"/>
    <mergeCell ref="N4:P4"/>
    <mergeCell ref="K4:M4"/>
    <mergeCell ref="H4:J4"/>
    <mergeCell ref="B15:N15"/>
    <mergeCell ref="B4:D4"/>
    <mergeCell ref="T4:V4"/>
    <mergeCell ref="W4:Y4"/>
    <mergeCell ref="Q4:S4"/>
    <mergeCell ref="E4:G4"/>
    <mergeCell ref="Q14:AC14"/>
    <mergeCell ref="B14:N14"/>
    <mergeCell ref="O14:P14"/>
    <mergeCell ref="O15:P15"/>
    <mergeCell ref="Q15:AC15"/>
    <mergeCell ref="A34:A37"/>
    <mergeCell ref="B33:N33"/>
    <mergeCell ref="A38:A41"/>
    <mergeCell ref="A3:AH3"/>
    <mergeCell ref="A13:AH13"/>
    <mergeCell ref="AD4:AF4"/>
    <mergeCell ref="A14:A17"/>
    <mergeCell ref="A18:A21"/>
    <mergeCell ref="A22:A25"/>
    <mergeCell ref="A26:A29"/>
    <mergeCell ref="A30:A33"/>
    <mergeCell ref="B31:N31"/>
    <mergeCell ref="O31:P31"/>
    <mergeCell ref="Q31:AC31"/>
    <mergeCell ref="B32:N32"/>
    <mergeCell ref="O32:P32"/>
    <mergeCell ref="Q32:AC32"/>
    <mergeCell ref="O33:P33"/>
    <mergeCell ref="Q33:AC33"/>
    <mergeCell ref="Q30:AC30"/>
    <mergeCell ref="B18:N18"/>
    <mergeCell ref="O18:P18"/>
    <mergeCell ref="Q18:AC18"/>
    <mergeCell ref="B16:N16"/>
  </mergeCells>
  <phoneticPr fontId="0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G41"/>
  <sheetViews>
    <sheetView workbookViewId="0">
      <selection activeCell="AL13" sqref="AL13"/>
    </sheetView>
  </sheetViews>
  <sheetFormatPr defaultColWidth="9.140625" defaultRowHeight="12.75"/>
  <cols>
    <col min="1" max="1" width="20" style="1" customWidth="1"/>
    <col min="2" max="2" width="2.5703125" style="1" customWidth="1"/>
    <col min="3" max="3" width="0.42578125" style="1" customWidth="1"/>
    <col min="4" max="5" width="2.5703125" style="1" customWidth="1"/>
    <col min="6" max="6" width="0.42578125" style="1" customWidth="1"/>
    <col min="7" max="8" width="2.5703125" style="1" customWidth="1"/>
    <col min="9" max="9" width="0.42578125" style="1" customWidth="1"/>
    <col min="10" max="11" width="2.5703125" style="1" customWidth="1"/>
    <col min="12" max="12" width="0.42578125" style="1" customWidth="1"/>
    <col min="13" max="14" width="2.5703125" style="1" customWidth="1"/>
    <col min="15" max="15" width="0.42578125" style="1" customWidth="1"/>
    <col min="16" max="17" width="2.5703125" style="1" customWidth="1"/>
    <col min="18" max="18" width="0.42578125" style="1" customWidth="1"/>
    <col min="19" max="20" width="2.5703125" style="1" customWidth="1"/>
    <col min="21" max="21" width="0.42578125" style="1" customWidth="1"/>
    <col min="22" max="23" width="2.5703125" style="1" customWidth="1"/>
    <col min="24" max="24" width="0.42578125" style="1" customWidth="1"/>
    <col min="25" max="25" width="2.5703125" style="1" customWidth="1"/>
    <col min="26" max="27" width="3" style="1" customWidth="1"/>
    <col min="28" max="29" width="2.28515625" style="1" customWidth="1"/>
    <col min="30" max="30" width="4.140625" style="1" customWidth="1"/>
    <col min="31" max="31" width="1.140625" style="1" customWidth="1"/>
    <col min="32" max="32" width="4.140625" style="1" customWidth="1"/>
    <col min="33" max="33" width="2.85546875" style="1" customWidth="1"/>
    <col min="34" max="34" width="4.140625" style="1" customWidth="1"/>
    <col min="35" max="35" width="6" style="1" customWidth="1"/>
    <col min="36" max="59" width="2.7109375" style="1" customWidth="1"/>
    <col min="60" max="16384" width="9.140625" style="1"/>
  </cols>
  <sheetData>
    <row r="1" spans="1:59" ht="26.25">
      <c r="A1" s="69" t="s">
        <v>30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</row>
    <row r="2" spans="1:59" ht="15.75">
      <c r="A2" s="70" t="s">
        <v>27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</row>
    <row r="3" spans="1:59" ht="12.75" customHeight="1" thickBo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</row>
    <row r="4" spans="1:59" ht="51.75" customHeight="1">
      <c r="A4" s="15" t="s">
        <v>15</v>
      </c>
      <c r="B4" s="71" t="str">
        <f>A5</f>
        <v>BRAUNER Vojtěch</v>
      </c>
      <c r="C4" s="72"/>
      <c r="D4" s="73"/>
      <c r="E4" s="71" t="str">
        <f>A6</f>
        <v>KRMÍČEK Matěj</v>
      </c>
      <c r="F4" s="72"/>
      <c r="G4" s="73"/>
      <c r="H4" s="71" t="str">
        <f>A7</f>
        <v>HRON Jan</v>
      </c>
      <c r="I4" s="72"/>
      <c r="J4" s="73"/>
      <c r="K4" s="71" t="str">
        <f>A8</f>
        <v>TIRPÁK Patrik</v>
      </c>
      <c r="L4" s="72"/>
      <c r="M4" s="73"/>
      <c r="N4" s="71" t="str">
        <f>A9</f>
        <v>SYRŮČEK Adam</v>
      </c>
      <c r="O4" s="72"/>
      <c r="P4" s="73"/>
      <c r="Q4" s="71" t="str">
        <f>A10</f>
        <v>VOCÁSEK Jaroslav</v>
      </c>
      <c r="R4" s="72"/>
      <c r="S4" s="73"/>
      <c r="T4" s="71" t="str">
        <f>A11</f>
        <v>VANÍČEK Matyáš</v>
      </c>
      <c r="U4" s="72"/>
      <c r="V4" s="73"/>
      <c r="W4" s="71" t="str">
        <f>A12</f>
        <v>KURÁŇ Adam</v>
      </c>
      <c r="X4" s="72"/>
      <c r="Y4" s="72"/>
      <c r="Z4" s="28" t="s">
        <v>1</v>
      </c>
      <c r="AA4" s="16" t="s">
        <v>2</v>
      </c>
      <c r="AB4" s="16" t="s">
        <v>3</v>
      </c>
      <c r="AC4" s="17" t="s">
        <v>4</v>
      </c>
      <c r="AD4" s="58" t="s">
        <v>13</v>
      </c>
      <c r="AE4" s="59"/>
      <c r="AF4" s="60"/>
      <c r="AG4" s="51" t="s">
        <v>55</v>
      </c>
      <c r="AH4" s="18" t="s">
        <v>5</v>
      </c>
    </row>
    <row r="5" spans="1:59" ht="20.100000000000001" customHeight="1">
      <c r="A5" s="20" t="s">
        <v>36</v>
      </c>
      <c r="B5" s="39"/>
      <c r="C5" s="40" t="s">
        <v>6</v>
      </c>
      <c r="D5" s="30"/>
      <c r="E5" s="4">
        <v>1</v>
      </c>
      <c r="F5" s="26" t="s">
        <v>7</v>
      </c>
      <c r="G5" s="5">
        <v>0</v>
      </c>
      <c r="H5" s="4">
        <v>3</v>
      </c>
      <c r="I5" s="26" t="s">
        <v>7</v>
      </c>
      <c r="J5" s="5">
        <v>1</v>
      </c>
      <c r="K5" s="4">
        <v>0</v>
      </c>
      <c r="L5" s="26" t="s">
        <v>7</v>
      </c>
      <c r="M5" s="5">
        <v>1</v>
      </c>
      <c r="N5" s="4">
        <v>2</v>
      </c>
      <c r="O5" s="26" t="s">
        <v>7</v>
      </c>
      <c r="P5" s="5">
        <v>3</v>
      </c>
      <c r="Q5" s="4">
        <v>4</v>
      </c>
      <c r="R5" s="26" t="s">
        <v>7</v>
      </c>
      <c r="S5" s="5">
        <v>0</v>
      </c>
      <c r="T5" s="4">
        <v>2</v>
      </c>
      <c r="U5" s="26" t="s">
        <v>7</v>
      </c>
      <c r="V5" s="5">
        <v>1</v>
      </c>
      <c r="W5" s="4">
        <v>1</v>
      </c>
      <c r="X5" s="26" t="s">
        <v>7</v>
      </c>
      <c r="Y5" s="6">
        <v>2</v>
      </c>
      <c r="Z5" s="29">
        <f>SUM(AJ5:BG5)</f>
        <v>7</v>
      </c>
      <c r="AA5" s="24">
        <f>AJ5+AM5+AP5+AS5+AV5+AY5+BB5+BE5</f>
        <v>4</v>
      </c>
      <c r="AB5" s="24">
        <f>AK5+AN5+AQ5+AT5+AW5+AZ5+BC5+BF5</f>
        <v>0</v>
      </c>
      <c r="AC5" s="25">
        <f>AL5+AO5+AR5+AU5+AX5+BA5+BD5+BG5</f>
        <v>3</v>
      </c>
      <c r="AD5" s="41">
        <f>B5+E5+H5+K5+N5+Q5+T5+W5</f>
        <v>13</v>
      </c>
      <c r="AE5" s="24" t="s">
        <v>7</v>
      </c>
      <c r="AF5" s="25">
        <f>D5+G5+J5+M5+P5+S5+V5+Y5</f>
        <v>8</v>
      </c>
      <c r="AG5" s="86" t="s">
        <v>63</v>
      </c>
      <c r="AH5" s="34">
        <f t="shared" ref="AH5:AH12" si="0">(AA5*3)+AB5</f>
        <v>12</v>
      </c>
      <c r="AJ5" s="31"/>
      <c r="AK5" s="32"/>
      <c r="AL5" s="33"/>
      <c r="AM5" s="31">
        <f>IF(E5&gt;G5,1,0)</f>
        <v>1</v>
      </c>
      <c r="AN5" s="32">
        <f>IF(E5="",0,IF(E5=G5,1,0))</f>
        <v>0</v>
      </c>
      <c r="AO5" s="33">
        <f>IF(E5&lt;G5,1,0)</f>
        <v>0</v>
      </c>
      <c r="AP5" s="31">
        <f>IF(H5&gt;J5,1,0)</f>
        <v>1</v>
      </c>
      <c r="AQ5" s="32">
        <f>IF(H5="",0,IF(H5=J5,1,0))</f>
        <v>0</v>
      </c>
      <c r="AR5" s="33">
        <f>IF(H5&lt;J5,1,0)</f>
        <v>0</v>
      </c>
      <c r="AS5" s="31">
        <f>IF(K5&gt;M5,1,0)</f>
        <v>0</v>
      </c>
      <c r="AT5" s="32">
        <f>IF(K5="",0,IF(K5=M5,1,0))</f>
        <v>0</v>
      </c>
      <c r="AU5" s="33">
        <f>IF(K5&lt;M5,1,0)</f>
        <v>1</v>
      </c>
      <c r="AV5" s="31">
        <f>IF(N5&gt;P5,1,0)</f>
        <v>0</v>
      </c>
      <c r="AW5" s="32">
        <f>IF(N5="",0,IF(N5=P5,1,0))</f>
        <v>0</v>
      </c>
      <c r="AX5" s="33">
        <f>IF(N5&lt;P5,1,0)</f>
        <v>1</v>
      </c>
      <c r="AY5" s="31">
        <f>IF(Q5&gt;S5,1,0)</f>
        <v>1</v>
      </c>
      <c r="AZ5" s="32">
        <f>IF(Q5="",0,IF(Q5=S5,1,0))</f>
        <v>0</v>
      </c>
      <c r="BA5" s="33">
        <f>IF(Q5&lt;S5,1,0)</f>
        <v>0</v>
      </c>
      <c r="BB5" s="31">
        <f t="shared" ref="BB5:BB10" si="1">IF(T5&gt;V5,1,0)</f>
        <v>1</v>
      </c>
      <c r="BC5" s="32">
        <f t="shared" ref="BC5:BC10" si="2">IF(T5="",0,IF(T5=V5,1,0))</f>
        <v>0</v>
      </c>
      <c r="BD5" s="33">
        <f t="shared" ref="BD5:BD10" si="3">IF(T5&lt;V5,1,0)</f>
        <v>0</v>
      </c>
      <c r="BE5" s="31">
        <f t="shared" ref="BE5:BE11" si="4">IF(W5&gt;Y5,1,0)</f>
        <v>0</v>
      </c>
      <c r="BF5" s="32">
        <f t="shared" ref="BF5:BF11" si="5">IF(W5="",0,IF(W5=Y5,1,0))</f>
        <v>0</v>
      </c>
      <c r="BG5" s="33">
        <f t="shared" ref="BG5:BG11" si="6">IF(W5&lt;Y5,1,0)</f>
        <v>1</v>
      </c>
    </row>
    <row r="6" spans="1:59" ht="20.100000000000001" customHeight="1">
      <c r="A6" s="20" t="s">
        <v>37</v>
      </c>
      <c r="B6" s="4">
        <v>0</v>
      </c>
      <c r="C6" s="26" t="s">
        <v>7</v>
      </c>
      <c r="D6" s="5">
        <v>1</v>
      </c>
      <c r="E6" s="39"/>
      <c r="F6" s="40" t="s">
        <v>6</v>
      </c>
      <c r="G6" s="30"/>
      <c r="H6" s="4">
        <v>7</v>
      </c>
      <c r="I6" s="26" t="s">
        <v>7</v>
      </c>
      <c r="J6" s="5">
        <v>1</v>
      </c>
      <c r="K6" s="4">
        <v>1</v>
      </c>
      <c r="L6" s="26" t="s">
        <v>7</v>
      </c>
      <c r="M6" s="5">
        <v>1</v>
      </c>
      <c r="N6" s="4">
        <v>5</v>
      </c>
      <c r="O6" s="26" t="s">
        <v>7</v>
      </c>
      <c r="P6" s="5">
        <v>3</v>
      </c>
      <c r="Q6" s="4">
        <v>5</v>
      </c>
      <c r="R6" s="26" t="s">
        <v>7</v>
      </c>
      <c r="S6" s="5">
        <v>1</v>
      </c>
      <c r="T6" s="4">
        <v>1</v>
      </c>
      <c r="U6" s="26" t="s">
        <v>7</v>
      </c>
      <c r="V6" s="5">
        <v>4</v>
      </c>
      <c r="W6" s="4">
        <v>11</v>
      </c>
      <c r="X6" s="26" t="s">
        <v>7</v>
      </c>
      <c r="Y6" s="6">
        <v>5</v>
      </c>
      <c r="Z6" s="29">
        <f t="shared" ref="Z6:Z12" si="7">SUM(AJ6:BG6)</f>
        <v>7</v>
      </c>
      <c r="AA6" s="24">
        <f t="shared" ref="AA6:AC12" si="8">AJ6+AM6+AP6+AS6+AV6+AY6+BB6+BE6</f>
        <v>4</v>
      </c>
      <c r="AB6" s="24">
        <f t="shared" si="8"/>
        <v>1</v>
      </c>
      <c r="AC6" s="25">
        <f t="shared" si="8"/>
        <v>2</v>
      </c>
      <c r="AD6" s="41">
        <f t="shared" ref="AD6:AD12" si="9">B6+E6+H6+K6+N6+Q6+T6+W6</f>
        <v>30</v>
      </c>
      <c r="AE6" s="24" t="s">
        <v>7</v>
      </c>
      <c r="AF6" s="25">
        <f t="shared" ref="AF6:AF12" si="10">D6+G6+J6+M6+P6+S6+V6+Y6</f>
        <v>16</v>
      </c>
      <c r="AG6" s="86" t="s">
        <v>62</v>
      </c>
      <c r="AH6" s="34">
        <f t="shared" si="0"/>
        <v>13</v>
      </c>
      <c r="AJ6" s="31">
        <f t="shared" ref="AJ6:AJ12" si="11">IF(B6&gt;D6,1,0)</f>
        <v>0</v>
      </c>
      <c r="AK6" s="32">
        <f t="shared" ref="AK6:AK12" si="12">IF(B6="",0,IF(B6=D6,1,0))</f>
        <v>0</v>
      </c>
      <c r="AL6" s="33">
        <f t="shared" ref="AL6:AL12" si="13">IF(B6&lt;D6,1,0)</f>
        <v>1</v>
      </c>
      <c r="AM6" s="31"/>
      <c r="AN6" s="32"/>
      <c r="AO6" s="33"/>
      <c r="AP6" s="31">
        <f>IF(H6&gt;J6,1,0)</f>
        <v>1</v>
      </c>
      <c r="AQ6" s="32">
        <f>IF(H6="",0,IF(H6=J6,1,0))</f>
        <v>0</v>
      </c>
      <c r="AR6" s="33">
        <f>IF(H6&lt;J6,1,0)</f>
        <v>0</v>
      </c>
      <c r="AS6" s="31">
        <f>IF(K6&gt;M6,1,0)</f>
        <v>0</v>
      </c>
      <c r="AT6" s="32">
        <f>IF(K6="",0,IF(K6=M6,1,0))</f>
        <v>1</v>
      </c>
      <c r="AU6" s="33">
        <f>IF(K6&lt;M6,1,0)</f>
        <v>0</v>
      </c>
      <c r="AV6" s="31">
        <f>IF(N6&gt;P6,1,0)</f>
        <v>1</v>
      </c>
      <c r="AW6" s="32">
        <f>IF(N6="",0,IF(N6=P6,1,0))</f>
        <v>0</v>
      </c>
      <c r="AX6" s="33">
        <f>IF(N6&lt;P6,1,0)</f>
        <v>0</v>
      </c>
      <c r="AY6" s="31">
        <f>IF(Q6&gt;S6,1,0)</f>
        <v>1</v>
      </c>
      <c r="AZ6" s="32">
        <f>IF(Q6="",0,IF(Q6=S6,1,0))</f>
        <v>0</v>
      </c>
      <c r="BA6" s="33">
        <f>IF(Q6&lt;S6,1,0)</f>
        <v>0</v>
      </c>
      <c r="BB6" s="31">
        <f t="shared" si="1"/>
        <v>0</v>
      </c>
      <c r="BC6" s="32">
        <f t="shared" si="2"/>
        <v>0</v>
      </c>
      <c r="BD6" s="33">
        <f t="shared" si="3"/>
        <v>1</v>
      </c>
      <c r="BE6" s="31">
        <f t="shared" si="4"/>
        <v>1</v>
      </c>
      <c r="BF6" s="32">
        <f t="shared" si="5"/>
        <v>0</v>
      </c>
      <c r="BG6" s="33">
        <f t="shared" si="6"/>
        <v>0</v>
      </c>
    </row>
    <row r="7" spans="1:59" ht="20.100000000000001" customHeight="1">
      <c r="A7" s="19" t="s">
        <v>39</v>
      </c>
      <c r="B7" s="4">
        <v>1</v>
      </c>
      <c r="C7" s="26" t="s">
        <v>7</v>
      </c>
      <c r="D7" s="5">
        <v>3</v>
      </c>
      <c r="E7" s="4">
        <v>1</v>
      </c>
      <c r="F7" s="26" t="s">
        <v>7</v>
      </c>
      <c r="G7" s="5">
        <v>7</v>
      </c>
      <c r="H7" s="39"/>
      <c r="I7" s="40" t="s">
        <v>6</v>
      </c>
      <c r="J7" s="30"/>
      <c r="K7" s="4">
        <v>2</v>
      </c>
      <c r="L7" s="26" t="s">
        <v>7</v>
      </c>
      <c r="M7" s="5">
        <v>4</v>
      </c>
      <c r="N7" s="4">
        <v>1</v>
      </c>
      <c r="O7" s="26" t="s">
        <v>7</v>
      </c>
      <c r="P7" s="5">
        <v>1</v>
      </c>
      <c r="Q7" s="4">
        <v>5</v>
      </c>
      <c r="R7" s="26" t="s">
        <v>7</v>
      </c>
      <c r="S7" s="5">
        <v>3</v>
      </c>
      <c r="T7" s="4">
        <v>2</v>
      </c>
      <c r="U7" s="26" t="s">
        <v>7</v>
      </c>
      <c r="V7" s="5">
        <v>1</v>
      </c>
      <c r="W7" s="4">
        <v>1</v>
      </c>
      <c r="X7" s="26" t="s">
        <v>7</v>
      </c>
      <c r="Y7" s="6">
        <v>3</v>
      </c>
      <c r="Z7" s="29">
        <f t="shared" si="7"/>
        <v>7</v>
      </c>
      <c r="AA7" s="24">
        <f t="shared" si="8"/>
        <v>2</v>
      </c>
      <c r="AB7" s="24">
        <f t="shared" si="8"/>
        <v>1</v>
      </c>
      <c r="AC7" s="25">
        <f t="shared" si="8"/>
        <v>4</v>
      </c>
      <c r="AD7" s="41">
        <f t="shared" si="9"/>
        <v>13</v>
      </c>
      <c r="AE7" s="24" t="s">
        <v>7</v>
      </c>
      <c r="AF7" s="25">
        <f t="shared" si="10"/>
        <v>22</v>
      </c>
      <c r="AG7" s="86" t="s">
        <v>61</v>
      </c>
      <c r="AH7" s="34">
        <f t="shared" si="0"/>
        <v>7</v>
      </c>
      <c r="AJ7" s="31">
        <f t="shared" si="11"/>
        <v>0</v>
      </c>
      <c r="AK7" s="32">
        <f t="shared" si="12"/>
        <v>0</v>
      </c>
      <c r="AL7" s="33">
        <f t="shared" si="13"/>
        <v>1</v>
      </c>
      <c r="AM7" s="31">
        <f t="shared" ref="AM7:AM12" si="14">IF(E7&gt;G7,1,0)</f>
        <v>0</v>
      </c>
      <c r="AN7" s="32">
        <f t="shared" ref="AN7:AN12" si="15">IF(E7="",0,IF(E7=G7,1,0))</f>
        <v>0</v>
      </c>
      <c r="AO7" s="33">
        <f t="shared" ref="AO7:AO12" si="16">IF(E7&lt;G7,1,0)</f>
        <v>1</v>
      </c>
      <c r="AP7" s="31"/>
      <c r="AQ7" s="32"/>
      <c r="AR7" s="33"/>
      <c r="AS7" s="31">
        <f>IF(K7&gt;M7,1,0)</f>
        <v>0</v>
      </c>
      <c r="AT7" s="32">
        <f>IF(K7="",0,IF(K7=M7,1,0))</f>
        <v>0</v>
      </c>
      <c r="AU7" s="33">
        <f>IF(K7&lt;M7,1,0)</f>
        <v>1</v>
      </c>
      <c r="AV7" s="31">
        <f>IF(N7&gt;P7,1,0)</f>
        <v>0</v>
      </c>
      <c r="AW7" s="32">
        <f>IF(N7="",0,IF(N7=P7,1,0))</f>
        <v>1</v>
      </c>
      <c r="AX7" s="33">
        <f>IF(N7&lt;P7,1,0)</f>
        <v>0</v>
      </c>
      <c r="AY7" s="31">
        <f>IF(Q7&gt;S7,1,0)</f>
        <v>1</v>
      </c>
      <c r="AZ7" s="32">
        <f>IF(Q7="",0,IF(Q7=S7,1,0))</f>
        <v>0</v>
      </c>
      <c r="BA7" s="33">
        <f>IF(Q7&lt;S7,1,0)</f>
        <v>0</v>
      </c>
      <c r="BB7" s="31">
        <f t="shared" si="1"/>
        <v>1</v>
      </c>
      <c r="BC7" s="32">
        <f t="shared" si="2"/>
        <v>0</v>
      </c>
      <c r="BD7" s="33">
        <f t="shared" si="3"/>
        <v>0</v>
      </c>
      <c r="BE7" s="31">
        <f t="shared" si="4"/>
        <v>0</v>
      </c>
      <c r="BF7" s="32">
        <f t="shared" si="5"/>
        <v>0</v>
      </c>
      <c r="BG7" s="33">
        <f t="shared" si="6"/>
        <v>1</v>
      </c>
    </row>
    <row r="8" spans="1:59" ht="20.100000000000001" customHeight="1">
      <c r="A8" s="20" t="s">
        <v>26</v>
      </c>
      <c r="B8" s="4">
        <v>1</v>
      </c>
      <c r="C8" s="26" t="s">
        <v>7</v>
      </c>
      <c r="D8" s="5">
        <v>0</v>
      </c>
      <c r="E8" s="4">
        <v>1</v>
      </c>
      <c r="F8" s="26" t="s">
        <v>7</v>
      </c>
      <c r="G8" s="5">
        <v>1</v>
      </c>
      <c r="H8" s="4">
        <v>4</v>
      </c>
      <c r="I8" s="26" t="s">
        <v>7</v>
      </c>
      <c r="J8" s="5">
        <v>2</v>
      </c>
      <c r="K8" s="39"/>
      <c r="L8" s="40" t="s">
        <v>6</v>
      </c>
      <c r="M8" s="30"/>
      <c r="N8" s="4">
        <v>2</v>
      </c>
      <c r="O8" s="26" t="s">
        <v>7</v>
      </c>
      <c r="P8" s="5">
        <v>5</v>
      </c>
      <c r="Q8" s="4">
        <v>3</v>
      </c>
      <c r="R8" s="26" t="s">
        <v>7</v>
      </c>
      <c r="S8" s="5">
        <v>1</v>
      </c>
      <c r="T8" s="4">
        <v>4</v>
      </c>
      <c r="U8" s="26" t="s">
        <v>7</v>
      </c>
      <c r="V8" s="5">
        <v>2</v>
      </c>
      <c r="W8" s="4">
        <v>2</v>
      </c>
      <c r="X8" s="26" t="s">
        <v>7</v>
      </c>
      <c r="Y8" s="6">
        <v>1</v>
      </c>
      <c r="Z8" s="29">
        <f t="shared" si="7"/>
        <v>7</v>
      </c>
      <c r="AA8" s="24">
        <f t="shared" si="8"/>
        <v>5</v>
      </c>
      <c r="AB8" s="24">
        <f t="shared" si="8"/>
        <v>1</v>
      </c>
      <c r="AC8" s="25">
        <f t="shared" si="8"/>
        <v>1</v>
      </c>
      <c r="AD8" s="41">
        <f t="shared" si="9"/>
        <v>17</v>
      </c>
      <c r="AE8" s="24" t="s">
        <v>7</v>
      </c>
      <c r="AF8" s="25">
        <f t="shared" si="10"/>
        <v>12</v>
      </c>
      <c r="AG8" s="86" t="s">
        <v>60</v>
      </c>
      <c r="AH8" s="34">
        <f t="shared" si="0"/>
        <v>16</v>
      </c>
      <c r="AJ8" s="31">
        <f t="shared" si="11"/>
        <v>1</v>
      </c>
      <c r="AK8" s="32">
        <f t="shared" si="12"/>
        <v>0</v>
      </c>
      <c r="AL8" s="33">
        <f t="shared" si="13"/>
        <v>0</v>
      </c>
      <c r="AM8" s="31">
        <f t="shared" si="14"/>
        <v>0</v>
      </c>
      <c r="AN8" s="32">
        <f t="shared" si="15"/>
        <v>1</v>
      </c>
      <c r="AO8" s="33">
        <f t="shared" si="16"/>
        <v>0</v>
      </c>
      <c r="AP8" s="31">
        <f>IF(H8&gt;J8,1,0)</f>
        <v>1</v>
      </c>
      <c r="AQ8" s="32">
        <f>IF(H8="",0,IF(H8=J8,1,0))</f>
        <v>0</v>
      </c>
      <c r="AR8" s="33">
        <f>IF(H8&lt;J8,1,0)</f>
        <v>0</v>
      </c>
      <c r="AS8" s="31"/>
      <c r="AT8" s="32"/>
      <c r="AU8" s="33"/>
      <c r="AV8" s="31">
        <f>IF(N8&gt;P8,1,0)</f>
        <v>0</v>
      </c>
      <c r="AW8" s="32">
        <f>IF(N8="",0,IF(N8=P8,1,0))</f>
        <v>0</v>
      </c>
      <c r="AX8" s="33">
        <f>IF(N8&lt;P8,1,0)</f>
        <v>1</v>
      </c>
      <c r="AY8" s="31">
        <f>IF(Q8&gt;S8,1,0)</f>
        <v>1</v>
      </c>
      <c r="AZ8" s="32">
        <f>IF(Q8="",0,IF(Q8=S8,1,0))</f>
        <v>0</v>
      </c>
      <c r="BA8" s="33">
        <f>IF(Q8&lt;S8,1,0)</f>
        <v>0</v>
      </c>
      <c r="BB8" s="31">
        <f t="shared" si="1"/>
        <v>1</v>
      </c>
      <c r="BC8" s="32">
        <f t="shared" si="2"/>
        <v>0</v>
      </c>
      <c r="BD8" s="33">
        <f t="shared" si="3"/>
        <v>0</v>
      </c>
      <c r="BE8" s="31">
        <f t="shared" si="4"/>
        <v>1</v>
      </c>
      <c r="BF8" s="32">
        <f t="shared" si="5"/>
        <v>0</v>
      </c>
      <c r="BG8" s="33">
        <f t="shared" si="6"/>
        <v>0</v>
      </c>
    </row>
    <row r="9" spans="1:59" ht="20.100000000000001" customHeight="1">
      <c r="A9" s="20" t="s">
        <v>24</v>
      </c>
      <c r="B9" s="4">
        <v>3</v>
      </c>
      <c r="C9" s="26" t="s">
        <v>7</v>
      </c>
      <c r="D9" s="5">
        <v>2</v>
      </c>
      <c r="E9" s="4">
        <v>3</v>
      </c>
      <c r="F9" s="26" t="s">
        <v>7</v>
      </c>
      <c r="G9" s="5">
        <v>5</v>
      </c>
      <c r="H9" s="4">
        <v>1</v>
      </c>
      <c r="I9" s="26" t="s">
        <v>7</v>
      </c>
      <c r="J9" s="5">
        <v>1</v>
      </c>
      <c r="K9" s="4">
        <v>5</v>
      </c>
      <c r="L9" s="26" t="s">
        <v>7</v>
      </c>
      <c r="M9" s="5">
        <v>2</v>
      </c>
      <c r="N9" s="39"/>
      <c r="O9" s="40" t="s">
        <v>6</v>
      </c>
      <c r="P9" s="30"/>
      <c r="Q9" s="4">
        <v>5</v>
      </c>
      <c r="R9" s="26" t="s">
        <v>7</v>
      </c>
      <c r="S9" s="5">
        <v>1</v>
      </c>
      <c r="T9" s="4">
        <v>4</v>
      </c>
      <c r="U9" s="26" t="s">
        <v>7</v>
      </c>
      <c r="V9" s="5">
        <v>3</v>
      </c>
      <c r="W9" s="4">
        <v>4</v>
      </c>
      <c r="X9" s="26" t="s">
        <v>7</v>
      </c>
      <c r="Y9" s="6">
        <v>0</v>
      </c>
      <c r="Z9" s="29">
        <f t="shared" si="7"/>
        <v>7</v>
      </c>
      <c r="AA9" s="24">
        <f t="shared" si="8"/>
        <v>5</v>
      </c>
      <c r="AB9" s="24">
        <f t="shared" si="8"/>
        <v>1</v>
      </c>
      <c r="AC9" s="25">
        <f t="shared" si="8"/>
        <v>1</v>
      </c>
      <c r="AD9" s="41">
        <f t="shared" si="9"/>
        <v>25</v>
      </c>
      <c r="AE9" s="24" t="s">
        <v>7</v>
      </c>
      <c r="AF9" s="25">
        <f t="shared" si="10"/>
        <v>14</v>
      </c>
      <c r="AG9" s="86" t="s">
        <v>59</v>
      </c>
      <c r="AH9" s="34">
        <f t="shared" si="0"/>
        <v>16</v>
      </c>
      <c r="AJ9" s="31">
        <f t="shared" si="11"/>
        <v>1</v>
      </c>
      <c r="AK9" s="32">
        <f t="shared" si="12"/>
        <v>0</v>
      </c>
      <c r="AL9" s="33">
        <f t="shared" si="13"/>
        <v>0</v>
      </c>
      <c r="AM9" s="31">
        <f t="shared" si="14"/>
        <v>0</v>
      </c>
      <c r="AN9" s="32">
        <f t="shared" si="15"/>
        <v>0</v>
      </c>
      <c r="AO9" s="33">
        <f t="shared" si="16"/>
        <v>1</v>
      </c>
      <c r="AP9" s="31">
        <f>IF(H9&gt;J9,1,0)</f>
        <v>0</v>
      </c>
      <c r="AQ9" s="32">
        <f>IF(H9="",0,IF(H9=J9,1,0))</f>
        <v>1</v>
      </c>
      <c r="AR9" s="33">
        <f>IF(H9&lt;J9,1,0)</f>
        <v>0</v>
      </c>
      <c r="AS9" s="31">
        <f>IF(K9&gt;M9,1,0)</f>
        <v>1</v>
      </c>
      <c r="AT9" s="32">
        <f>IF(K9="",0,IF(K9=M9,1,0))</f>
        <v>0</v>
      </c>
      <c r="AU9" s="33">
        <f>IF(K9&lt;M9,1,0)</f>
        <v>0</v>
      </c>
      <c r="AV9" s="31"/>
      <c r="AW9" s="32"/>
      <c r="AX9" s="33"/>
      <c r="AY9" s="31">
        <f>IF(Q9&gt;S9,1,0)</f>
        <v>1</v>
      </c>
      <c r="AZ9" s="32">
        <f>IF(Q9="",0,IF(Q9=S9,1,0))</f>
        <v>0</v>
      </c>
      <c r="BA9" s="33">
        <f>IF(Q9&lt;S9,1,0)</f>
        <v>0</v>
      </c>
      <c r="BB9" s="31">
        <f t="shared" si="1"/>
        <v>1</v>
      </c>
      <c r="BC9" s="32">
        <f t="shared" si="2"/>
        <v>0</v>
      </c>
      <c r="BD9" s="33">
        <f t="shared" si="3"/>
        <v>0</v>
      </c>
      <c r="BE9" s="31">
        <f t="shared" si="4"/>
        <v>1</v>
      </c>
      <c r="BF9" s="32">
        <f t="shared" si="5"/>
        <v>0</v>
      </c>
      <c r="BG9" s="33">
        <f t="shared" si="6"/>
        <v>0</v>
      </c>
    </row>
    <row r="10" spans="1:59" ht="20.100000000000001" customHeight="1">
      <c r="A10" s="20" t="s">
        <v>25</v>
      </c>
      <c r="B10" s="4">
        <v>0</v>
      </c>
      <c r="C10" s="26" t="s">
        <v>7</v>
      </c>
      <c r="D10" s="5">
        <v>4</v>
      </c>
      <c r="E10" s="4">
        <v>1</v>
      </c>
      <c r="F10" s="26" t="s">
        <v>7</v>
      </c>
      <c r="G10" s="5">
        <v>5</v>
      </c>
      <c r="H10" s="4">
        <v>3</v>
      </c>
      <c r="I10" s="26" t="s">
        <v>7</v>
      </c>
      <c r="J10" s="5">
        <v>5</v>
      </c>
      <c r="K10" s="4">
        <v>1</v>
      </c>
      <c r="L10" s="26" t="s">
        <v>7</v>
      </c>
      <c r="M10" s="5">
        <v>3</v>
      </c>
      <c r="N10" s="4">
        <v>1</v>
      </c>
      <c r="O10" s="26" t="s">
        <v>7</v>
      </c>
      <c r="P10" s="5">
        <v>5</v>
      </c>
      <c r="Q10" s="39"/>
      <c r="R10" s="40" t="s">
        <v>6</v>
      </c>
      <c r="S10" s="30"/>
      <c r="T10" s="4">
        <v>3</v>
      </c>
      <c r="U10" s="26" t="s">
        <v>7</v>
      </c>
      <c r="V10" s="5">
        <v>3</v>
      </c>
      <c r="W10" s="4">
        <v>1</v>
      </c>
      <c r="X10" s="26" t="s">
        <v>7</v>
      </c>
      <c r="Y10" s="6">
        <v>2</v>
      </c>
      <c r="Z10" s="29">
        <f t="shared" si="7"/>
        <v>7</v>
      </c>
      <c r="AA10" s="24">
        <f t="shared" si="8"/>
        <v>0</v>
      </c>
      <c r="AB10" s="24">
        <f t="shared" si="8"/>
        <v>1</v>
      </c>
      <c r="AC10" s="25">
        <f t="shared" si="8"/>
        <v>6</v>
      </c>
      <c r="AD10" s="41">
        <f t="shared" si="9"/>
        <v>10</v>
      </c>
      <c r="AE10" s="24" t="s">
        <v>7</v>
      </c>
      <c r="AF10" s="25">
        <f t="shared" si="10"/>
        <v>27</v>
      </c>
      <c r="AG10" s="86" t="s">
        <v>58</v>
      </c>
      <c r="AH10" s="34">
        <f t="shared" si="0"/>
        <v>1</v>
      </c>
      <c r="AJ10" s="31">
        <f t="shared" si="11"/>
        <v>0</v>
      </c>
      <c r="AK10" s="32">
        <f t="shared" si="12"/>
        <v>0</v>
      </c>
      <c r="AL10" s="33">
        <f t="shared" si="13"/>
        <v>1</v>
      </c>
      <c r="AM10" s="31">
        <f t="shared" si="14"/>
        <v>0</v>
      </c>
      <c r="AN10" s="32">
        <f t="shared" si="15"/>
        <v>0</v>
      </c>
      <c r="AO10" s="33">
        <f t="shared" si="16"/>
        <v>1</v>
      </c>
      <c r="AP10" s="31">
        <f>IF(H10&gt;J10,1,0)</f>
        <v>0</v>
      </c>
      <c r="AQ10" s="32">
        <f>IF(H10="",0,IF(H10=J10,1,0))</f>
        <v>0</v>
      </c>
      <c r="AR10" s="33">
        <f>IF(H10&lt;J10,1,0)</f>
        <v>1</v>
      </c>
      <c r="AS10" s="31">
        <f>IF(K10&gt;M10,1,0)</f>
        <v>0</v>
      </c>
      <c r="AT10" s="32">
        <f>IF(K10="",0,IF(K10=M10,1,0))</f>
        <v>0</v>
      </c>
      <c r="AU10" s="33">
        <f>IF(K10&lt;M10,1,0)</f>
        <v>1</v>
      </c>
      <c r="AV10" s="31">
        <f>IF(N10&gt;P10,1,0)</f>
        <v>0</v>
      </c>
      <c r="AW10" s="32">
        <f>IF(N10="",0,IF(N10=P10,1,0))</f>
        <v>0</v>
      </c>
      <c r="AX10" s="33">
        <f>IF(N10&lt;P10,1,0)</f>
        <v>1</v>
      </c>
      <c r="AY10" s="31"/>
      <c r="AZ10" s="32"/>
      <c r="BA10" s="33"/>
      <c r="BB10" s="31">
        <f t="shared" si="1"/>
        <v>0</v>
      </c>
      <c r="BC10" s="32">
        <f t="shared" si="2"/>
        <v>1</v>
      </c>
      <c r="BD10" s="33">
        <f t="shared" si="3"/>
        <v>0</v>
      </c>
      <c r="BE10" s="31">
        <f t="shared" si="4"/>
        <v>0</v>
      </c>
      <c r="BF10" s="32">
        <f t="shared" si="5"/>
        <v>0</v>
      </c>
      <c r="BG10" s="33">
        <f t="shared" si="6"/>
        <v>1</v>
      </c>
    </row>
    <row r="11" spans="1:59" ht="20.100000000000001" customHeight="1">
      <c r="A11" s="20" t="s">
        <v>38</v>
      </c>
      <c r="B11" s="4">
        <v>1</v>
      </c>
      <c r="C11" s="26" t="s">
        <v>7</v>
      </c>
      <c r="D11" s="5">
        <v>2</v>
      </c>
      <c r="E11" s="4">
        <v>4</v>
      </c>
      <c r="F11" s="26" t="s">
        <v>7</v>
      </c>
      <c r="G11" s="5">
        <v>1</v>
      </c>
      <c r="H11" s="4">
        <v>1</v>
      </c>
      <c r="I11" s="26" t="s">
        <v>7</v>
      </c>
      <c r="J11" s="5">
        <v>2</v>
      </c>
      <c r="K11" s="4">
        <v>2</v>
      </c>
      <c r="L11" s="26" t="s">
        <v>7</v>
      </c>
      <c r="M11" s="5">
        <v>4</v>
      </c>
      <c r="N11" s="4">
        <v>3</v>
      </c>
      <c r="O11" s="26" t="s">
        <v>7</v>
      </c>
      <c r="P11" s="5">
        <v>4</v>
      </c>
      <c r="Q11" s="4">
        <v>3</v>
      </c>
      <c r="R11" s="26" t="s">
        <v>7</v>
      </c>
      <c r="S11" s="5">
        <v>3</v>
      </c>
      <c r="T11" s="39"/>
      <c r="U11" s="40" t="s">
        <v>6</v>
      </c>
      <c r="V11" s="30"/>
      <c r="W11" s="4">
        <v>3</v>
      </c>
      <c r="X11" s="26" t="s">
        <v>7</v>
      </c>
      <c r="Y11" s="6">
        <v>2</v>
      </c>
      <c r="Z11" s="29">
        <f t="shared" si="7"/>
        <v>7</v>
      </c>
      <c r="AA11" s="24">
        <f t="shared" si="8"/>
        <v>2</v>
      </c>
      <c r="AB11" s="24">
        <f t="shared" si="8"/>
        <v>1</v>
      </c>
      <c r="AC11" s="25">
        <f t="shared" si="8"/>
        <v>4</v>
      </c>
      <c r="AD11" s="41">
        <f t="shared" si="9"/>
        <v>17</v>
      </c>
      <c r="AE11" s="24" t="s">
        <v>7</v>
      </c>
      <c r="AF11" s="25">
        <f t="shared" si="10"/>
        <v>18</v>
      </c>
      <c r="AG11" s="86" t="s">
        <v>57</v>
      </c>
      <c r="AH11" s="34">
        <f t="shared" si="0"/>
        <v>7</v>
      </c>
      <c r="AJ11" s="31">
        <f t="shared" si="11"/>
        <v>0</v>
      </c>
      <c r="AK11" s="32">
        <f t="shared" si="12"/>
        <v>0</v>
      </c>
      <c r="AL11" s="33">
        <f t="shared" si="13"/>
        <v>1</v>
      </c>
      <c r="AM11" s="31">
        <f t="shared" si="14"/>
        <v>1</v>
      </c>
      <c r="AN11" s="32">
        <f t="shared" si="15"/>
        <v>0</v>
      </c>
      <c r="AO11" s="33">
        <f t="shared" si="16"/>
        <v>0</v>
      </c>
      <c r="AP11" s="31">
        <f>IF(H11&gt;J11,1,0)</f>
        <v>0</v>
      </c>
      <c r="AQ11" s="32">
        <f>IF(H11="",0,IF(H11=J11,1,0))</f>
        <v>0</v>
      </c>
      <c r="AR11" s="33">
        <f>IF(H11&lt;J11,1,0)</f>
        <v>1</v>
      </c>
      <c r="AS11" s="31">
        <f>IF(K11&gt;M11,1,0)</f>
        <v>0</v>
      </c>
      <c r="AT11" s="32">
        <f>IF(K11="",0,IF(K11=M11,1,0))</f>
        <v>0</v>
      </c>
      <c r="AU11" s="33">
        <f>IF(K11&lt;M11,1,0)</f>
        <v>1</v>
      </c>
      <c r="AV11" s="31">
        <f>IF(N11&gt;P11,1,0)</f>
        <v>0</v>
      </c>
      <c r="AW11" s="32">
        <f>IF(N11="",0,IF(N11=P11,1,0))</f>
        <v>0</v>
      </c>
      <c r="AX11" s="33">
        <f>IF(N11&lt;P11,1,0)</f>
        <v>1</v>
      </c>
      <c r="AY11" s="31">
        <f>IF(Q11&gt;S11,1,0)</f>
        <v>0</v>
      </c>
      <c r="AZ11" s="32">
        <f>IF(Q11="",0,IF(Q11=S11,1,0))</f>
        <v>1</v>
      </c>
      <c r="BA11" s="33">
        <f>IF(Q11&lt;S11,1,0)</f>
        <v>0</v>
      </c>
      <c r="BB11" s="31"/>
      <c r="BC11" s="32"/>
      <c r="BD11" s="33"/>
      <c r="BE11" s="31">
        <f t="shared" si="4"/>
        <v>1</v>
      </c>
      <c r="BF11" s="32">
        <f t="shared" si="5"/>
        <v>0</v>
      </c>
      <c r="BG11" s="33">
        <f t="shared" si="6"/>
        <v>0</v>
      </c>
    </row>
    <row r="12" spans="1:59" ht="20.100000000000001" customHeight="1" thickBot="1">
      <c r="A12" s="21" t="s">
        <v>40</v>
      </c>
      <c r="B12" s="22">
        <v>2</v>
      </c>
      <c r="C12" s="27" t="s">
        <v>7</v>
      </c>
      <c r="D12" s="23">
        <v>1</v>
      </c>
      <c r="E12" s="22">
        <v>5</v>
      </c>
      <c r="F12" s="27" t="s">
        <v>7</v>
      </c>
      <c r="G12" s="23">
        <v>11</v>
      </c>
      <c r="H12" s="22">
        <v>3</v>
      </c>
      <c r="I12" s="27" t="s">
        <v>7</v>
      </c>
      <c r="J12" s="23">
        <v>1</v>
      </c>
      <c r="K12" s="22">
        <v>1</v>
      </c>
      <c r="L12" s="27" t="s">
        <v>7</v>
      </c>
      <c r="M12" s="23">
        <v>2</v>
      </c>
      <c r="N12" s="22">
        <v>0</v>
      </c>
      <c r="O12" s="27" t="s">
        <v>7</v>
      </c>
      <c r="P12" s="23">
        <v>4</v>
      </c>
      <c r="Q12" s="22">
        <v>2</v>
      </c>
      <c r="R12" s="27" t="s">
        <v>7</v>
      </c>
      <c r="S12" s="23">
        <v>1</v>
      </c>
      <c r="T12" s="22">
        <v>2</v>
      </c>
      <c r="U12" s="27" t="s">
        <v>7</v>
      </c>
      <c r="V12" s="23">
        <v>3</v>
      </c>
      <c r="W12" s="42"/>
      <c r="X12" s="43" t="s">
        <v>6</v>
      </c>
      <c r="Y12" s="44"/>
      <c r="Z12" s="35">
        <f t="shared" si="7"/>
        <v>7</v>
      </c>
      <c r="AA12" s="36">
        <f t="shared" si="8"/>
        <v>3</v>
      </c>
      <c r="AB12" s="36">
        <f t="shared" si="8"/>
        <v>0</v>
      </c>
      <c r="AC12" s="37">
        <f t="shared" si="8"/>
        <v>4</v>
      </c>
      <c r="AD12" s="45">
        <f t="shared" si="9"/>
        <v>15</v>
      </c>
      <c r="AE12" s="36" t="s">
        <v>7</v>
      </c>
      <c r="AF12" s="37">
        <f t="shared" si="10"/>
        <v>23</v>
      </c>
      <c r="AG12" s="87" t="s">
        <v>56</v>
      </c>
      <c r="AH12" s="38">
        <f t="shared" si="0"/>
        <v>9</v>
      </c>
      <c r="AJ12" s="31">
        <f t="shared" si="11"/>
        <v>1</v>
      </c>
      <c r="AK12" s="32">
        <f t="shared" si="12"/>
        <v>0</v>
      </c>
      <c r="AL12" s="33">
        <f t="shared" si="13"/>
        <v>0</v>
      </c>
      <c r="AM12" s="31">
        <f t="shared" si="14"/>
        <v>0</v>
      </c>
      <c r="AN12" s="32">
        <f t="shared" si="15"/>
        <v>0</v>
      </c>
      <c r="AO12" s="33">
        <f t="shared" si="16"/>
        <v>1</v>
      </c>
      <c r="AP12" s="31">
        <f>IF(H12&gt;J12,1,0)</f>
        <v>1</v>
      </c>
      <c r="AQ12" s="32">
        <f>IF(H12="",0,IF(H12=J12,1,0))</f>
        <v>0</v>
      </c>
      <c r="AR12" s="33">
        <f>IF(H12&lt;J12,1,0)</f>
        <v>0</v>
      </c>
      <c r="AS12" s="31">
        <f>IF(K12&gt;M12,1,0)</f>
        <v>0</v>
      </c>
      <c r="AT12" s="32">
        <f>IF(K12="",0,IF(K12=M12,1,0))</f>
        <v>0</v>
      </c>
      <c r="AU12" s="33">
        <f>IF(K12&lt;M12,1,0)</f>
        <v>1</v>
      </c>
      <c r="AV12" s="31">
        <f>IF(N12&gt;P12,1,0)</f>
        <v>0</v>
      </c>
      <c r="AW12" s="32">
        <f>IF(N12="",0,IF(N12=P12,1,0))</f>
        <v>0</v>
      </c>
      <c r="AX12" s="33">
        <f>IF(N12&lt;P12,1,0)</f>
        <v>1</v>
      </c>
      <c r="AY12" s="31">
        <f>IF(Q12&gt;S12,1,0)</f>
        <v>1</v>
      </c>
      <c r="AZ12" s="32">
        <f>IF(Q12="",0,IF(Q12=S12,1,0))</f>
        <v>0</v>
      </c>
      <c r="BA12" s="33">
        <f>IF(Q12&lt;S12,1,0)</f>
        <v>0</v>
      </c>
      <c r="BB12" s="31">
        <f>IF(T12&gt;V12,1,0)</f>
        <v>0</v>
      </c>
      <c r="BC12" s="32">
        <f>IF(T12="",0,IF(T12=V12,1,0))</f>
        <v>0</v>
      </c>
      <c r="BD12" s="33">
        <f>IF(T12&lt;V12,1,0)</f>
        <v>1</v>
      </c>
      <c r="BE12" s="31"/>
      <c r="BF12" s="32"/>
      <c r="BG12" s="33"/>
    </row>
    <row r="13" spans="1:59" ht="30" customHeight="1" thickBot="1">
      <c r="A13" s="57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</row>
    <row r="14" spans="1:59" ht="17.25" customHeight="1">
      <c r="A14" s="52" t="s">
        <v>8</v>
      </c>
      <c r="B14" s="66" t="str">
        <f>A5</f>
        <v>BRAUNER Vojtěch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7" t="s">
        <v>0</v>
      </c>
      <c r="P14" s="68"/>
      <c r="Q14" s="66" t="str">
        <f>A6</f>
        <v>KRMÍČEK Matěj</v>
      </c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8">
        <v>1</v>
      </c>
      <c r="AE14" s="9" t="s">
        <v>7</v>
      </c>
      <c r="AF14" s="10">
        <v>0</v>
      </c>
      <c r="AG14" s="88"/>
      <c r="AH14" s="7"/>
    </row>
    <row r="15" spans="1:59" ht="17.25" customHeight="1">
      <c r="A15" s="53"/>
      <c r="B15" s="61" t="str">
        <f>A7</f>
        <v>HRON Jan</v>
      </c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2" t="s">
        <v>0</v>
      </c>
      <c r="P15" s="63"/>
      <c r="Q15" s="61" t="str">
        <f>A8</f>
        <v>TIRPÁK Patrik</v>
      </c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3">
        <v>2</v>
      </c>
      <c r="AE15" s="2" t="s">
        <v>7</v>
      </c>
      <c r="AF15" s="11">
        <v>4</v>
      </c>
      <c r="AG15" s="88"/>
      <c r="AH15" s="7"/>
    </row>
    <row r="16" spans="1:59" ht="17.25" customHeight="1">
      <c r="A16" s="53"/>
      <c r="B16" s="61" t="str">
        <f>A9</f>
        <v>SYRŮČEK Adam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2" t="s">
        <v>0</v>
      </c>
      <c r="P16" s="63"/>
      <c r="Q16" s="61" t="str">
        <f>A10</f>
        <v>VOCÁSEK Jaroslav</v>
      </c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3">
        <v>5</v>
      </c>
      <c r="AE16" s="2" t="s">
        <v>7</v>
      </c>
      <c r="AF16" s="11">
        <v>1</v>
      </c>
      <c r="AG16" s="88"/>
      <c r="AH16" s="7"/>
    </row>
    <row r="17" spans="1:34" ht="17.25" customHeight="1" thickBot="1">
      <c r="A17" s="54"/>
      <c r="B17" s="55" t="str">
        <f>A11</f>
        <v>VANÍČEK Matyáš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64" t="s">
        <v>0</v>
      </c>
      <c r="P17" s="65"/>
      <c r="Q17" s="55" t="str">
        <f>A12</f>
        <v>KURÁŇ Adam</v>
      </c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12">
        <v>3</v>
      </c>
      <c r="AE17" s="13" t="s">
        <v>7</v>
      </c>
      <c r="AF17" s="14">
        <v>2</v>
      </c>
      <c r="AG17" s="88"/>
      <c r="AH17" s="7"/>
    </row>
    <row r="18" spans="1:34" ht="17.25" customHeight="1">
      <c r="A18" s="52" t="s">
        <v>9</v>
      </c>
      <c r="B18" s="66" t="str">
        <f>A5</f>
        <v>BRAUNER Vojtěch</v>
      </c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7" t="s">
        <v>0</v>
      </c>
      <c r="P18" s="68"/>
      <c r="Q18" s="66" t="str">
        <f>A7</f>
        <v>HRON Jan</v>
      </c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8">
        <v>3</v>
      </c>
      <c r="AE18" s="9" t="s">
        <v>7</v>
      </c>
      <c r="AF18" s="10">
        <v>1</v>
      </c>
      <c r="AG18" s="88"/>
      <c r="AH18" s="7"/>
    </row>
    <row r="19" spans="1:34" ht="17.25" customHeight="1">
      <c r="A19" s="53"/>
      <c r="B19" s="61" t="str">
        <f>A6</f>
        <v>KRMÍČEK Matěj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2" t="s">
        <v>0</v>
      </c>
      <c r="P19" s="63"/>
      <c r="Q19" s="61" t="str">
        <f>A8</f>
        <v>TIRPÁK Patrik</v>
      </c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3">
        <v>1</v>
      </c>
      <c r="AE19" s="2" t="s">
        <v>7</v>
      </c>
      <c r="AF19" s="11">
        <v>1</v>
      </c>
      <c r="AG19" s="88"/>
      <c r="AH19" s="7"/>
    </row>
    <row r="20" spans="1:34" ht="17.25" customHeight="1">
      <c r="A20" s="53"/>
      <c r="B20" s="61" t="str">
        <f>A9</f>
        <v>SYRŮČEK Adam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2" t="s">
        <v>0</v>
      </c>
      <c r="P20" s="63"/>
      <c r="Q20" s="61" t="str">
        <f>A11</f>
        <v>VANÍČEK Matyáš</v>
      </c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3">
        <v>4</v>
      </c>
      <c r="AE20" s="2" t="s">
        <v>7</v>
      </c>
      <c r="AF20" s="11">
        <v>3</v>
      </c>
      <c r="AG20" s="88"/>
      <c r="AH20" s="7"/>
    </row>
    <row r="21" spans="1:34" ht="17.25" customHeight="1" thickBot="1">
      <c r="A21" s="54"/>
      <c r="B21" s="55" t="str">
        <f>A10</f>
        <v>VOCÁSEK Jaroslav</v>
      </c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64" t="s">
        <v>0</v>
      </c>
      <c r="P21" s="65"/>
      <c r="Q21" s="55" t="str">
        <f>A12</f>
        <v>KURÁŇ Adam</v>
      </c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12">
        <v>1</v>
      </c>
      <c r="AE21" s="13" t="s">
        <v>7</v>
      </c>
      <c r="AF21" s="14">
        <v>2</v>
      </c>
      <c r="AG21" s="88"/>
      <c r="AH21" s="7"/>
    </row>
    <row r="22" spans="1:34" ht="17.25" customHeight="1">
      <c r="A22" s="52" t="s">
        <v>10</v>
      </c>
      <c r="B22" s="66" t="str">
        <f>A5</f>
        <v>BRAUNER Vojtěch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7" t="s">
        <v>0</v>
      </c>
      <c r="P22" s="68"/>
      <c r="Q22" s="66" t="str">
        <f>A8</f>
        <v>TIRPÁK Patrik</v>
      </c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8">
        <v>0</v>
      </c>
      <c r="AE22" s="9" t="s">
        <v>7</v>
      </c>
      <c r="AF22" s="10">
        <v>1</v>
      </c>
      <c r="AG22" s="88"/>
      <c r="AH22" s="7"/>
    </row>
    <row r="23" spans="1:34" ht="17.25" customHeight="1">
      <c r="A23" s="53"/>
      <c r="B23" s="61" t="str">
        <f>A6</f>
        <v>KRMÍČEK Matěj</v>
      </c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2" t="s">
        <v>0</v>
      </c>
      <c r="P23" s="63"/>
      <c r="Q23" s="61" t="str">
        <f>A7</f>
        <v>HRON Jan</v>
      </c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3">
        <v>7</v>
      </c>
      <c r="AE23" s="2" t="s">
        <v>7</v>
      </c>
      <c r="AF23" s="11">
        <v>1</v>
      </c>
      <c r="AG23" s="88"/>
      <c r="AH23" s="7"/>
    </row>
    <row r="24" spans="1:34" ht="17.25" customHeight="1">
      <c r="A24" s="53"/>
      <c r="B24" s="61" t="str">
        <f>A9</f>
        <v>SYRŮČEK Adam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2" t="s">
        <v>0</v>
      </c>
      <c r="P24" s="63"/>
      <c r="Q24" s="61" t="str">
        <f>A12</f>
        <v>KURÁŇ Adam</v>
      </c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3">
        <v>4</v>
      </c>
      <c r="AE24" s="2" t="s">
        <v>7</v>
      </c>
      <c r="AF24" s="11">
        <v>0</v>
      </c>
      <c r="AG24" s="88"/>
      <c r="AH24" s="7"/>
    </row>
    <row r="25" spans="1:34" ht="17.25" customHeight="1" thickBot="1">
      <c r="A25" s="54"/>
      <c r="B25" s="55" t="str">
        <f>A10</f>
        <v>VOCÁSEK Jaroslav</v>
      </c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64" t="s">
        <v>0</v>
      </c>
      <c r="P25" s="65"/>
      <c r="Q25" s="55" t="str">
        <f>A11</f>
        <v>VANÍČEK Matyáš</v>
      </c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12">
        <v>3</v>
      </c>
      <c r="AE25" s="13" t="s">
        <v>7</v>
      </c>
      <c r="AF25" s="14">
        <v>3</v>
      </c>
      <c r="AG25" s="88"/>
      <c r="AH25" s="7"/>
    </row>
    <row r="26" spans="1:34" ht="17.25" customHeight="1">
      <c r="A26" s="52" t="s">
        <v>11</v>
      </c>
      <c r="B26" s="66" t="str">
        <f>A5</f>
        <v>BRAUNER Vojtěch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7" t="s">
        <v>0</v>
      </c>
      <c r="P26" s="68"/>
      <c r="Q26" s="66" t="str">
        <f>A9</f>
        <v>SYRŮČEK Adam</v>
      </c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8">
        <v>2</v>
      </c>
      <c r="AE26" s="9" t="s">
        <v>7</v>
      </c>
      <c r="AF26" s="10">
        <v>3</v>
      </c>
      <c r="AG26" s="88"/>
      <c r="AH26" s="7"/>
    </row>
    <row r="27" spans="1:34" ht="17.25" customHeight="1">
      <c r="A27" s="53"/>
      <c r="B27" s="61" t="str">
        <f>A6</f>
        <v>KRMÍČEK Matěj</v>
      </c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2" t="s">
        <v>0</v>
      </c>
      <c r="P27" s="63"/>
      <c r="Q27" s="61" t="str">
        <f>A10</f>
        <v>VOCÁSEK Jaroslav</v>
      </c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3">
        <v>5</v>
      </c>
      <c r="AE27" s="2" t="s">
        <v>7</v>
      </c>
      <c r="AF27" s="11">
        <v>1</v>
      </c>
      <c r="AG27" s="88"/>
      <c r="AH27" s="7"/>
    </row>
    <row r="28" spans="1:34" ht="17.25" customHeight="1">
      <c r="A28" s="53"/>
      <c r="B28" s="61" t="str">
        <f>A7</f>
        <v>HRON Jan</v>
      </c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2" t="s">
        <v>0</v>
      </c>
      <c r="P28" s="63"/>
      <c r="Q28" s="61" t="str">
        <f>A11</f>
        <v>VANÍČEK Matyáš</v>
      </c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3">
        <v>2</v>
      </c>
      <c r="AE28" s="2" t="s">
        <v>7</v>
      </c>
      <c r="AF28" s="11">
        <v>1</v>
      </c>
      <c r="AG28" s="88"/>
      <c r="AH28" s="7"/>
    </row>
    <row r="29" spans="1:34" ht="17.25" customHeight="1" thickBot="1">
      <c r="A29" s="54"/>
      <c r="B29" s="55" t="str">
        <f>A8</f>
        <v>TIRPÁK Patrik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64" t="s">
        <v>0</v>
      </c>
      <c r="P29" s="65"/>
      <c r="Q29" s="55" t="str">
        <f>A12</f>
        <v>KURÁŇ Adam</v>
      </c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12">
        <v>2</v>
      </c>
      <c r="AE29" s="13" t="s">
        <v>7</v>
      </c>
      <c r="AF29" s="14">
        <v>1</v>
      </c>
      <c r="AG29" s="88"/>
      <c r="AH29" s="7"/>
    </row>
    <row r="30" spans="1:34" ht="17.25" customHeight="1">
      <c r="A30" s="52" t="s">
        <v>12</v>
      </c>
      <c r="B30" s="66" t="str">
        <f>A10</f>
        <v>VOCÁSEK Jaroslav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7" t="s">
        <v>0</v>
      </c>
      <c r="P30" s="68"/>
      <c r="Q30" s="66" t="str">
        <f>A5</f>
        <v>BRAUNER Vojtěch</v>
      </c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8">
        <v>0</v>
      </c>
      <c r="AE30" s="9" t="s">
        <v>7</v>
      </c>
      <c r="AF30" s="10">
        <v>4</v>
      </c>
      <c r="AG30" s="88"/>
      <c r="AH30" s="7"/>
    </row>
    <row r="31" spans="1:34" ht="17.25" customHeight="1">
      <c r="A31" s="53"/>
      <c r="B31" s="61" t="str">
        <f>A11</f>
        <v>VANÍČEK Matyáš</v>
      </c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2" t="s">
        <v>0</v>
      </c>
      <c r="P31" s="63"/>
      <c r="Q31" s="61" t="str">
        <f>A6</f>
        <v>KRMÍČEK Matěj</v>
      </c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3">
        <v>4</v>
      </c>
      <c r="AE31" s="2" t="s">
        <v>7</v>
      </c>
      <c r="AF31" s="11">
        <v>1</v>
      </c>
      <c r="AG31" s="88"/>
      <c r="AH31" s="7"/>
    </row>
    <row r="32" spans="1:34" ht="17.25" customHeight="1">
      <c r="A32" s="53"/>
      <c r="B32" s="61" t="str">
        <f>A12</f>
        <v>KURÁŇ Adam</v>
      </c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2" t="s">
        <v>0</v>
      </c>
      <c r="P32" s="63"/>
      <c r="Q32" s="61" t="str">
        <f>A7</f>
        <v>HRON Jan</v>
      </c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3">
        <v>3</v>
      </c>
      <c r="AE32" s="2" t="s">
        <v>7</v>
      </c>
      <c r="AF32" s="11">
        <v>1</v>
      </c>
      <c r="AG32" s="88"/>
      <c r="AH32" s="7"/>
    </row>
    <row r="33" spans="1:34" ht="17.25" customHeight="1" thickBot="1">
      <c r="A33" s="54"/>
      <c r="B33" s="55" t="str">
        <f>A9</f>
        <v>SYRŮČEK Adam</v>
      </c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64" t="s">
        <v>0</v>
      </c>
      <c r="P33" s="65"/>
      <c r="Q33" s="55" t="str">
        <f>A8</f>
        <v>TIRPÁK Patrik</v>
      </c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12">
        <v>5</v>
      </c>
      <c r="AE33" s="13" t="s">
        <v>7</v>
      </c>
      <c r="AF33" s="14">
        <v>2</v>
      </c>
      <c r="AG33" s="88"/>
      <c r="AH33" s="7"/>
    </row>
    <row r="34" spans="1:34" ht="17.25" customHeight="1">
      <c r="A34" s="52" t="s">
        <v>16</v>
      </c>
      <c r="B34" s="66" t="str">
        <f>A11</f>
        <v>VANÍČEK Matyáš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7" t="s">
        <v>0</v>
      </c>
      <c r="P34" s="68"/>
      <c r="Q34" s="66" t="str">
        <f>A5</f>
        <v>BRAUNER Vojtěch</v>
      </c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8">
        <v>1</v>
      </c>
      <c r="AE34" s="9" t="s">
        <v>7</v>
      </c>
      <c r="AF34" s="10">
        <v>2</v>
      </c>
      <c r="AG34" s="88"/>
      <c r="AH34" s="7"/>
    </row>
    <row r="35" spans="1:34" ht="17.25" customHeight="1">
      <c r="A35" s="53"/>
      <c r="B35" s="61" t="str">
        <f>A12</f>
        <v>KURÁŇ Adam</v>
      </c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2" t="s">
        <v>0</v>
      </c>
      <c r="P35" s="63"/>
      <c r="Q35" s="61" t="str">
        <f>A6</f>
        <v>KRMÍČEK Matěj</v>
      </c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3">
        <v>5</v>
      </c>
      <c r="AE35" s="2" t="s">
        <v>7</v>
      </c>
      <c r="AF35" s="11">
        <v>11</v>
      </c>
      <c r="AG35" s="88"/>
      <c r="AH35" s="7"/>
    </row>
    <row r="36" spans="1:34" ht="17.25" customHeight="1">
      <c r="A36" s="53"/>
      <c r="B36" s="61" t="str">
        <f>A9</f>
        <v>SYRŮČEK Adam</v>
      </c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2" t="s">
        <v>0</v>
      </c>
      <c r="P36" s="63"/>
      <c r="Q36" s="61" t="str">
        <f>A7</f>
        <v>HRON Jan</v>
      </c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3">
        <v>1</v>
      </c>
      <c r="AE36" s="2" t="s">
        <v>7</v>
      </c>
      <c r="AF36" s="11">
        <v>1</v>
      </c>
      <c r="AG36" s="88"/>
      <c r="AH36" s="7"/>
    </row>
    <row r="37" spans="1:34" ht="17.25" customHeight="1" thickBot="1">
      <c r="A37" s="54"/>
      <c r="B37" s="55" t="str">
        <f>A10</f>
        <v>VOCÁSEK Jaroslav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64" t="s">
        <v>0</v>
      </c>
      <c r="P37" s="65"/>
      <c r="Q37" s="55" t="str">
        <f>A8</f>
        <v>TIRPÁK Patrik</v>
      </c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12">
        <v>1</v>
      </c>
      <c r="AE37" s="13" t="s">
        <v>7</v>
      </c>
      <c r="AF37" s="14">
        <v>3</v>
      </c>
      <c r="AG37" s="88"/>
      <c r="AH37" s="7"/>
    </row>
    <row r="38" spans="1:34" ht="17.25" customHeight="1">
      <c r="A38" s="52" t="s">
        <v>17</v>
      </c>
      <c r="B38" s="66" t="str">
        <f>A12</f>
        <v>KURÁŇ Adam</v>
      </c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7" t="s">
        <v>0</v>
      </c>
      <c r="P38" s="68"/>
      <c r="Q38" s="66" t="str">
        <f>A5</f>
        <v>BRAUNER Vojtěch</v>
      </c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8">
        <v>2</v>
      </c>
      <c r="AE38" s="9" t="s">
        <v>7</v>
      </c>
      <c r="AF38" s="10">
        <v>1</v>
      </c>
      <c r="AG38" s="88"/>
      <c r="AH38" s="7"/>
    </row>
    <row r="39" spans="1:34" ht="17.25" customHeight="1">
      <c r="A39" s="53"/>
      <c r="B39" s="61" t="str">
        <f>A9</f>
        <v>SYRŮČEK Adam</v>
      </c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2" t="s">
        <v>0</v>
      </c>
      <c r="P39" s="63"/>
      <c r="Q39" s="61" t="str">
        <f>A6</f>
        <v>KRMÍČEK Matěj</v>
      </c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3">
        <v>3</v>
      </c>
      <c r="AE39" s="2" t="s">
        <v>7</v>
      </c>
      <c r="AF39" s="11">
        <v>5</v>
      </c>
      <c r="AG39" s="88"/>
      <c r="AH39" s="7"/>
    </row>
    <row r="40" spans="1:34" ht="17.25" customHeight="1">
      <c r="A40" s="53"/>
      <c r="B40" s="61" t="str">
        <f>A10</f>
        <v>VOCÁSEK Jaroslav</v>
      </c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2" t="s">
        <v>0</v>
      </c>
      <c r="P40" s="63"/>
      <c r="Q40" s="61" t="str">
        <f>A7</f>
        <v>HRON Jan</v>
      </c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3">
        <v>3</v>
      </c>
      <c r="AE40" s="2" t="s">
        <v>7</v>
      </c>
      <c r="AF40" s="11">
        <v>5</v>
      </c>
      <c r="AG40" s="88"/>
      <c r="AH40" s="7"/>
    </row>
    <row r="41" spans="1:34" ht="17.25" customHeight="1" thickBot="1">
      <c r="A41" s="54"/>
      <c r="B41" s="55" t="str">
        <f>A11</f>
        <v>VANÍČEK Matyáš</v>
      </c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64" t="s">
        <v>0</v>
      </c>
      <c r="P41" s="65"/>
      <c r="Q41" s="55" t="str">
        <f>A8</f>
        <v>TIRPÁK Patrik</v>
      </c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12">
        <v>2</v>
      </c>
      <c r="AE41" s="13" t="s">
        <v>7</v>
      </c>
      <c r="AF41" s="14">
        <v>4</v>
      </c>
      <c r="AG41" s="88"/>
      <c r="AH41" s="7"/>
    </row>
  </sheetData>
  <mergeCells count="104">
    <mergeCell ref="Q33:AC33"/>
    <mergeCell ref="B29:N29"/>
    <mergeCell ref="O29:P29"/>
    <mergeCell ref="Q29:AC29"/>
    <mergeCell ref="B37:N37"/>
    <mergeCell ref="O37:P37"/>
    <mergeCell ref="Q37:AC37"/>
    <mergeCell ref="A38:A41"/>
    <mergeCell ref="B38:N38"/>
    <mergeCell ref="O38:P38"/>
    <mergeCell ref="Q38:AC38"/>
    <mergeCell ref="B39:N39"/>
    <mergeCell ref="O39:P39"/>
    <mergeCell ref="Q39:AC39"/>
    <mergeCell ref="A34:A37"/>
    <mergeCell ref="B34:N34"/>
    <mergeCell ref="O34:P34"/>
    <mergeCell ref="Q34:AC34"/>
    <mergeCell ref="B35:N35"/>
    <mergeCell ref="O35:P35"/>
    <mergeCell ref="Q35:AC35"/>
    <mergeCell ref="B36:N36"/>
    <mergeCell ref="O36:P36"/>
    <mergeCell ref="Q36:AC36"/>
    <mergeCell ref="B40:N40"/>
    <mergeCell ref="O40:P40"/>
    <mergeCell ref="Q40:AC40"/>
    <mergeCell ref="B41:N41"/>
    <mergeCell ref="O41:P41"/>
    <mergeCell ref="Q41:AC41"/>
    <mergeCell ref="O21:P21"/>
    <mergeCell ref="Q21:AC21"/>
    <mergeCell ref="A30:A33"/>
    <mergeCell ref="B30:N30"/>
    <mergeCell ref="O30:P30"/>
    <mergeCell ref="Q30:AC30"/>
    <mergeCell ref="B31:N31"/>
    <mergeCell ref="O31:P31"/>
    <mergeCell ref="Q31:AC31"/>
    <mergeCell ref="A26:A29"/>
    <mergeCell ref="B26:N26"/>
    <mergeCell ref="O26:P26"/>
    <mergeCell ref="Q26:AC26"/>
    <mergeCell ref="B27:N27"/>
    <mergeCell ref="O27:P27"/>
    <mergeCell ref="Q27:AC27"/>
    <mergeCell ref="B28:N28"/>
    <mergeCell ref="O28:P28"/>
    <mergeCell ref="Q28:AC28"/>
    <mergeCell ref="B32:N32"/>
    <mergeCell ref="O32:P32"/>
    <mergeCell ref="Q32:AC32"/>
    <mergeCell ref="B33:N33"/>
    <mergeCell ref="O33:P33"/>
    <mergeCell ref="A22:A25"/>
    <mergeCell ref="B22:N22"/>
    <mergeCell ref="O22:P22"/>
    <mergeCell ref="Q22:AC22"/>
    <mergeCell ref="B23:N23"/>
    <mergeCell ref="O23:P23"/>
    <mergeCell ref="Q23:AC23"/>
    <mergeCell ref="A18:A21"/>
    <mergeCell ref="B18:N18"/>
    <mergeCell ref="O18:P18"/>
    <mergeCell ref="Q18:AC18"/>
    <mergeCell ref="B19:N19"/>
    <mergeCell ref="O19:P19"/>
    <mergeCell ref="Q19:AC19"/>
    <mergeCell ref="B20:N20"/>
    <mergeCell ref="O20:P20"/>
    <mergeCell ref="Q20:AC20"/>
    <mergeCell ref="B24:N24"/>
    <mergeCell ref="O24:P24"/>
    <mergeCell ref="Q24:AC24"/>
    <mergeCell ref="B25:N25"/>
    <mergeCell ref="O25:P25"/>
    <mergeCell ref="Q25:AC25"/>
    <mergeCell ref="B21:N21"/>
    <mergeCell ref="B17:N17"/>
    <mergeCell ref="O17:P17"/>
    <mergeCell ref="Q17:AC17"/>
    <mergeCell ref="K4:M4"/>
    <mergeCell ref="N4:P4"/>
    <mergeCell ref="A14:A17"/>
    <mergeCell ref="B14:N14"/>
    <mergeCell ref="O14:P14"/>
    <mergeCell ref="Q14:AC14"/>
    <mergeCell ref="B15:N15"/>
    <mergeCell ref="O15:P15"/>
    <mergeCell ref="Q15:AC15"/>
    <mergeCell ref="A13:AH13"/>
    <mergeCell ref="Q4:S4"/>
    <mergeCell ref="T4:V4"/>
    <mergeCell ref="W4:Y4"/>
    <mergeCell ref="AD4:AF4"/>
    <mergeCell ref="A1:AH1"/>
    <mergeCell ref="A2:AH2"/>
    <mergeCell ref="A3:AH3"/>
    <mergeCell ref="B4:D4"/>
    <mergeCell ref="E4:G4"/>
    <mergeCell ref="H4:J4"/>
    <mergeCell ref="B16:N16"/>
    <mergeCell ref="O16:P16"/>
    <mergeCell ref="Q16:AC16"/>
  </mergeCells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G44"/>
  <sheetViews>
    <sheetView workbookViewId="0">
      <selection activeCell="AO14" sqref="AO14"/>
    </sheetView>
  </sheetViews>
  <sheetFormatPr defaultColWidth="9.140625" defaultRowHeight="12.75"/>
  <cols>
    <col min="1" max="1" width="20" style="1" customWidth="1"/>
    <col min="2" max="2" width="2.5703125" style="1" customWidth="1"/>
    <col min="3" max="3" width="0.42578125" style="1" customWidth="1"/>
    <col min="4" max="5" width="2.5703125" style="1" customWidth="1"/>
    <col min="6" max="6" width="0.42578125" style="1" customWidth="1"/>
    <col min="7" max="8" width="2.5703125" style="1" customWidth="1"/>
    <col min="9" max="9" width="0.42578125" style="1" customWidth="1"/>
    <col min="10" max="11" width="2.5703125" style="1" customWidth="1"/>
    <col min="12" max="12" width="0.42578125" style="1" customWidth="1"/>
    <col min="13" max="14" width="2.5703125" style="1" customWidth="1"/>
    <col min="15" max="15" width="0.42578125" style="1" customWidth="1"/>
    <col min="16" max="17" width="2.5703125" style="1" customWidth="1"/>
    <col min="18" max="18" width="0.42578125" style="1" customWidth="1"/>
    <col min="19" max="20" width="2.5703125" style="1" customWidth="1"/>
    <col min="21" max="21" width="0.42578125" style="1" customWidth="1"/>
    <col min="22" max="23" width="2.5703125" style="1" customWidth="1"/>
    <col min="24" max="24" width="0.42578125" style="1" customWidth="1"/>
    <col min="25" max="25" width="2.5703125" style="1" customWidth="1"/>
    <col min="26" max="27" width="3" style="1" customWidth="1"/>
    <col min="28" max="29" width="2.28515625" style="1" customWidth="1"/>
    <col min="30" max="30" width="4.140625" style="1" customWidth="1"/>
    <col min="31" max="31" width="1.140625" style="1" customWidth="1"/>
    <col min="32" max="32" width="4.140625" style="1" customWidth="1"/>
    <col min="33" max="33" width="3.5703125" style="1" customWidth="1"/>
    <col min="34" max="34" width="2.85546875" style="1" customWidth="1"/>
    <col min="35" max="35" width="6" style="1" customWidth="1"/>
    <col min="36" max="59" width="2.7109375" style="1" customWidth="1"/>
    <col min="60" max="16384" width="9.140625" style="1"/>
  </cols>
  <sheetData>
    <row r="1" spans="1:59" ht="26.25">
      <c r="A1" s="69" t="s">
        <v>29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</row>
    <row r="2" spans="1:59" ht="15.75">
      <c r="A2" s="70" t="s">
        <v>27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</row>
    <row r="3" spans="1:59" ht="12.75" customHeight="1" thickBo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</row>
    <row r="4" spans="1:59" ht="51.75" customHeight="1">
      <c r="A4" s="15" t="s">
        <v>19</v>
      </c>
      <c r="B4" s="71" t="str">
        <f>A5</f>
        <v>MATUŠČÍN Jan</v>
      </c>
      <c r="C4" s="72"/>
      <c r="D4" s="73"/>
      <c r="E4" s="71" t="str">
        <f>A6</f>
        <v>MATURA Ondřej</v>
      </c>
      <c r="F4" s="72"/>
      <c r="G4" s="73"/>
      <c r="H4" s="71" t="str">
        <f>A7</f>
        <v>TĚŠITEL Marek</v>
      </c>
      <c r="I4" s="72"/>
      <c r="J4" s="73"/>
      <c r="K4" s="71" t="str">
        <f>A8</f>
        <v>KALINA Tomáš</v>
      </c>
      <c r="L4" s="72"/>
      <c r="M4" s="73"/>
      <c r="N4" s="71" t="str">
        <f>A9</f>
        <v>GRYM Tomáš</v>
      </c>
      <c r="O4" s="72"/>
      <c r="P4" s="73"/>
      <c r="Q4" s="71" t="str">
        <f>A10</f>
        <v>STOHANZL Erik</v>
      </c>
      <c r="R4" s="72"/>
      <c r="S4" s="73"/>
      <c r="T4" s="71" t="str">
        <f>A11</f>
        <v>SOTCHI Dan</v>
      </c>
      <c r="U4" s="72"/>
      <c r="V4" s="73"/>
      <c r="W4" s="71" t="str">
        <f>A12</f>
        <v>DOLEŽAL Jan</v>
      </c>
      <c r="X4" s="72"/>
      <c r="Y4" s="72"/>
      <c r="Z4" s="28" t="s">
        <v>1</v>
      </c>
      <c r="AA4" s="16" t="s">
        <v>2</v>
      </c>
      <c r="AB4" s="16" t="s">
        <v>3</v>
      </c>
      <c r="AC4" s="17" t="s">
        <v>4</v>
      </c>
      <c r="AD4" s="58" t="s">
        <v>13</v>
      </c>
      <c r="AE4" s="59"/>
      <c r="AF4" s="60"/>
      <c r="AG4" s="51" t="s">
        <v>55</v>
      </c>
      <c r="AH4" s="18" t="s">
        <v>5</v>
      </c>
    </row>
    <row r="5" spans="1:59" ht="20.100000000000001" customHeight="1">
      <c r="A5" s="19" t="s">
        <v>41</v>
      </c>
      <c r="B5" s="39"/>
      <c r="C5" s="40" t="s">
        <v>6</v>
      </c>
      <c r="D5" s="30"/>
      <c r="E5" s="4">
        <v>1</v>
      </c>
      <c r="F5" s="26" t="s">
        <v>7</v>
      </c>
      <c r="G5" s="5">
        <v>1</v>
      </c>
      <c r="H5" s="4">
        <v>5</v>
      </c>
      <c r="I5" s="26" t="s">
        <v>7</v>
      </c>
      <c r="J5" s="5">
        <v>1</v>
      </c>
      <c r="K5" s="4">
        <v>3</v>
      </c>
      <c r="L5" s="26" t="s">
        <v>7</v>
      </c>
      <c r="M5" s="5">
        <v>1</v>
      </c>
      <c r="N5" s="4">
        <v>7</v>
      </c>
      <c r="O5" s="26" t="s">
        <v>7</v>
      </c>
      <c r="P5" s="5">
        <v>3</v>
      </c>
      <c r="Q5" s="4">
        <v>4</v>
      </c>
      <c r="R5" s="26" t="s">
        <v>7</v>
      </c>
      <c r="S5" s="5">
        <v>2</v>
      </c>
      <c r="T5" s="4">
        <v>3</v>
      </c>
      <c r="U5" s="26" t="s">
        <v>7</v>
      </c>
      <c r="V5" s="5">
        <v>1</v>
      </c>
      <c r="W5" s="4">
        <v>4</v>
      </c>
      <c r="X5" s="26" t="s">
        <v>7</v>
      </c>
      <c r="Y5" s="6">
        <v>2</v>
      </c>
      <c r="Z5" s="29">
        <f>SUM(AJ5:BG5)</f>
        <v>7</v>
      </c>
      <c r="AA5" s="24">
        <f>AJ5+AM5+AP5+AS5+AV5+AY5+BB5+BE5</f>
        <v>6</v>
      </c>
      <c r="AB5" s="24">
        <f>AK5+AN5+AQ5+AT5+AW5+AZ5+BC5+BF5</f>
        <v>1</v>
      </c>
      <c r="AC5" s="25">
        <f>AL5+AO5+AR5+AU5+AX5+BA5+BD5+BG5</f>
        <v>0</v>
      </c>
      <c r="AD5" s="41">
        <f>B5+E5+H5+K5+N5+Q5+T5+W5</f>
        <v>27</v>
      </c>
      <c r="AE5" s="24" t="s">
        <v>7</v>
      </c>
      <c r="AF5" s="25">
        <f>D5+G5+J5+M5+P5+S5+V5+Y5</f>
        <v>11</v>
      </c>
      <c r="AG5" s="89" t="s">
        <v>59</v>
      </c>
      <c r="AH5" s="34">
        <f>(AA5*3)+AB5</f>
        <v>19</v>
      </c>
      <c r="AJ5" s="31"/>
      <c r="AK5" s="32"/>
      <c r="AL5" s="33"/>
      <c r="AM5" s="31">
        <f>IF(E5&gt;G5,1,0)</f>
        <v>0</v>
      </c>
      <c r="AN5" s="32">
        <f>IF(E5="",0,IF(E5=G5,1,0))</f>
        <v>1</v>
      </c>
      <c r="AO5" s="33">
        <f>IF(E5&lt;G5,1,0)</f>
        <v>0</v>
      </c>
      <c r="AP5" s="31">
        <f>IF(H5&gt;J5,1,0)</f>
        <v>1</v>
      </c>
      <c r="AQ5" s="32">
        <f>IF(H5="",0,IF(H5=J5,1,0))</f>
        <v>0</v>
      </c>
      <c r="AR5" s="33">
        <f>IF(H5&lt;J5,1,0)</f>
        <v>0</v>
      </c>
      <c r="AS5" s="31">
        <f>IF(K5&gt;M5,1,0)</f>
        <v>1</v>
      </c>
      <c r="AT5" s="32">
        <f>IF(K5="",0,IF(K5=M5,1,0))</f>
        <v>0</v>
      </c>
      <c r="AU5" s="33">
        <f>IF(K5&lt;M5,1,0)</f>
        <v>0</v>
      </c>
      <c r="AV5" s="31">
        <f>IF(N5&gt;P5,1,0)</f>
        <v>1</v>
      </c>
      <c r="AW5" s="32">
        <f>IF(N5="",0,IF(N5=P5,1,0))</f>
        <v>0</v>
      </c>
      <c r="AX5" s="33">
        <f>IF(N5&lt;P5,1,0)</f>
        <v>0</v>
      </c>
      <c r="AY5" s="31">
        <f>IF(Q5&gt;S5,1,0)</f>
        <v>1</v>
      </c>
      <c r="AZ5" s="32">
        <f>IF(Q5="",0,IF(Q5=S5,1,0))</f>
        <v>0</v>
      </c>
      <c r="BA5" s="33">
        <f>IF(Q5&lt;S5,1,0)</f>
        <v>0</v>
      </c>
      <c r="BB5" s="31">
        <f t="shared" ref="BB5:BB10" si="0">IF(T5&gt;V5,1,0)</f>
        <v>1</v>
      </c>
      <c r="BC5" s="32">
        <f t="shared" ref="BC5:BC10" si="1">IF(T5="",0,IF(T5=V5,1,0))</f>
        <v>0</v>
      </c>
      <c r="BD5" s="33">
        <f t="shared" ref="BD5:BD10" si="2">IF(T5&lt;V5,1,0)</f>
        <v>0</v>
      </c>
      <c r="BE5" s="31">
        <f t="shared" ref="BE5:BE11" si="3">IF(W5&gt;Y5,1,0)</f>
        <v>1</v>
      </c>
      <c r="BF5" s="32">
        <f t="shared" ref="BF5:BF11" si="4">IF(W5="",0,IF(W5=Y5,1,0))</f>
        <v>0</v>
      </c>
      <c r="BG5" s="33">
        <f t="shared" ref="BG5:BG11" si="5">IF(W5&lt;Y5,1,0)</f>
        <v>0</v>
      </c>
    </row>
    <row r="6" spans="1:59" ht="20.100000000000001" customHeight="1">
      <c r="A6" s="20" t="s">
        <v>43</v>
      </c>
      <c r="B6" s="4">
        <v>1</v>
      </c>
      <c r="C6" s="26" t="s">
        <v>7</v>
      </c>
      <c r="D6" s="5">
        <v>1</v>
      </c>
      <c r="E6" s="39"/>
      <c r="F6" s="40" t="s">
        <v>6</v>
      </c>
      <c r="G6" s="30"/>
      <c r="H6" s="4">
        <v>1</v>
      </c>
      <c r="I6" s="26" t="s">
        <v>7</v>
      </c>
      <c r="J6" s="5">
        <v>1</v>
      </c>
      <c r="K6" s="4">
        <v>3</v>
      </c>
      <c r="L6" s="26" t="s">
        <v>7</v>
      </c>
      <c r="M6" s="5">
        <v>3</v>
      </c>
      <c r="N6" s="4">
        <v>6</v>
      </c>
      <c r="O6" s="26" t="s">
        <v>7</v>
      </c>
      <c r="P6" s="5">
        <v>0</v>
      </c>
      <c r="Q6" s="4">
        <v>2</v>
      </c>
      <c r="R6" s="26" t="s">
        <v>7</v>
      </c>
      <c r="S6" s="5">
        <v>2</v>
      </c>
      <c r="T6" s="4">
        <v>2</v>
      </c>
      <c r="U6" s="26" t="s">
        <v>7</v>
      </c>
      <c r="V6" s="5">
        <v>1</v>
      </c>
      <c r="W6" s="4">
        <v>4</v>
      </c>
      <c r="X6" s="26" t="s">
        <v>7</v>
      </c>
      <c r="Y6" s="6">
        <v>5</v>
      </c>
      <c r="Z6" s="29">
        <f t="shared" ref="Z6:Z12" si="6">SUM(AJ6:BG6)</f>
        <v>7</v>
      </c>
      <c r="AA6" s="24">
        <f t="shared" ref="AA6:AC12" si="7">AJ6+AM6+AP6+AS6+AV6+AY6+BB6+BE6</f>
        <v>2</v>
      </c>
      <c r="AB6" s="24">
        <f t="shared" si="7"/>
        <v>4</v>
      </c>
      <c r="AC6" s="25">
        <f t="shared" si="7"/>
        <v>1</v>
      </c>
      <c r="AD6" s="41">
        <f t="shared" ref="AD6:AD12" si="8">B6+E6+H6+K6+N6+Q6+T6+W6</f>
        <v>19</v>
      </c>
      <c r="AE6" s="24" t="s">
        <v>7</v>
      </c>
      <c r="AF6" s="25">
        <f t="shared" ref="AF6:AF12" si="9">D6+G6+J6+M6+P6+S6+V6+Y6</f>
        <v>13</v>
      </c>
      <c r="AG6" s="86" t="s">
        <v>63</v>
      </c>
      <c r="AH6" s="34">
        <f t="shared" ref="AH6:AH12" si="10">(AA6*3)+AB6</f>
        <v>10</v>
      </c>
      <c r="AJ6" s="31">
        <f t="shared" ref="AJ6:AJ12" si="11">IF(B6&gt;D6,1,0)</f>
        <v>0</v>
      </c>
      <c r="AK6" s="32">
        <f t="shared" ref="AK6:AK12" si="12">IF(B6="",0,IF(B6=D6,1,0))</f>
        <v>1</v>
      </c>
      <c r="AL6" s="33">
        <f t="shared" ref="AL6:AL12" si="13">IF(B6&lt;D6,1,0)</f>
        <v>0</v>
      </c>
      <c r="AM6" s="31"/>
      <c r="AN6" s="32"/>
      <c r="AO6" s="33"/>
      <c r="AP6" s="31">
        <f>IF(H6&gt;J6,1,0)</f>
        <v>0</v>
      </c>
      <c r="AQ6" s="32">
        <f>IF(H6="",0,IF(H6=J6,1,0))</f>
        <v>1</v>
      </c>
      <c r="AR6" s="33">
        <f>IF(H6&lt;J6,1,0)</f>
        <v>0</v>
      </c>
      <c r="AS6" s="31">
        <f>IF(K6&gt;M6,1,0)</f>
        <v>0</v>
      </c>
      <c r="AT6" s="32">
        <f>IF(K6="",0,IF(K6=M6,1,0))</f>
        <v>1</v>
      </c>
      <c r="AU6" s="33">
        <f>IF(K6&lt;M6,1,0)</f>
        <v>0</v>
      </c>
      <c r="AV6" s="31">
        <f>IF(N6&gt;P6,1,0)</f>
        <v>1</v>
      </c>
      <c r="AW6" s="32">
        <f>IF(N6="",0,IF(N6=P6,1,0))</f>
        <v>0</v>
      </c>
      <c r="AX6" s="33">
        <f>IF(N6&lt;P6,1,0)</f>
        <v>0</v>
      </c>
      <c r="AY6" s="31">
        <f>IF(Q6&gt;S6,1,0)</f>
        <v>0</v>
      </c>
      <c r="AZ6" s="32">
        <f>IF(Q6="",0,IF(Q6=S6,1,0))</f>
        <v>1</v>
      </c>
      <c r="BA6" s="33">
        <f>IF(Q6&lt;S6,1,0)</f>
        <v>0</v>
      </c>
      <c r="BB6" s="31">
        <f t="shared" si="0"/>
        <v>1</v>
      </c>
      <c r="BC6" s="32">
        <f t="shared" si="1"/>
        <v>0</v>
      </c>
      <c r="BD6" s="33">
        <f t="shared" si="2"/>
        <v>0</v>
      </c>
      <c r="BE6" s="31">
        <f t="shared" si="3"/>
        <v>0</v>
      </c>
      <c r="BF6" s="32">
        <f t="shared" si="4"/>
        <v>0</v>
      </c>
      <c r="BG6" s="33">
        <f t="shared" si="5"/>
        <v>1</v>
      </c>
    </row>
    <row r="7" spans="1:59" ht="20.100000000000001" customHeight="1">
      <c r="A7" s="20" t="s">
        <v>47</v>
      </c>
      <c r="B7" s="4">
        <v>1</v>
      </c>
      <c r="C7" s="26" t="s">
        <v>7</v>
      </c>
      <c r="D7" s="5">
        <v>5</v>
      </c>
      <c r="E7" s="4">
        <v>1</v>
      </c>
      <c r="F7" s="26" t="s">
        <v>7</v>
      </c>
      <c r="G7" s="5">
        <v>1</v>
      </c>
      <c r="H7" s="39"/>
      <c r="I7" s="40" t="s">
        <v>6</v>
      </c>
      <c r="J7" s="30"/>
      <c r="K7" s="4">
        <v>3</v>
      </c>
      <c r="L7" s="26" t="s">
        <v>7</v>
      </c>
      <c r="M7" s="5">
        <v>2</v>
      </c>
      <c r="N7" s="4">
        <v>4</v>
      </c>
      <c r="O7" s="26" t="s">
        <v>7</v>
      </c>
      <c r="P7" s="5">
        <v>3</v>
      </c>
      <c r="Q7" s="4">
        <v>4</v>
      </c>
      <c r="R7" s="26" t="s">
        <v>7</v>
      </c>
      <c r="S7" s="5">
        <v>5</v>
      </c>
      <c r="T7" s="4">
        <v>3</v>
      </c>
      <c r="U7" s="26" t="s">
        <v>7</v>
      </c>
      <c r="V7" s="5">
        <v>3</v>
      </c>
      <c r="W7" s="4">
        <v>3</v>
      </c>
      <c r="X7" s="26" t="s">
        <v>7</v>
      </c>
      <c r="Y7" s="6">
        <v>9</v>
      </c>
      <c r="Z7" s="29">
        <f t="shared" si="6"/>
        <v>7</v>
      </c>
      <c r="AA7" s="24">
        <f t="shared" si="7"/>
        <v>2</v>
      </c>
      <c r="AB7" s="24">
        <f t="shared" si="7"/>
        <v>2</v>
      </c>
      <c r="AC7" s="25">
        <f t="shared" si="7"/>
        <v>3</v>
      </c>
      <c r="AD7" s="41">
        <f t="shared" si="8"/>
        <v>19</v>
      </c>
      <c r="AE7" s="24" t="s">
        <v>7</v>
      </c>
      <c r="AF7" s="25">
        <f t="shared" si="9"/>
        <v>28</v>
      </c>
      <c r="AG7" s="86" t="s">
        <v>61</v>
      </c>
      <c r="AH7" s="34">
        <f t="shared" si="10"/>
        <v>8</v>
      </c>
      <c r="AJ7" s="31">
        <f t="shared" si="11"/>
        <v>0</v>
      </c>
      <c r="AK7" s="32">
        <f t="shared" si="12"/>
        <v>0</v>
      </c>
      <c r="AL7" s="33">
        <f t="shared" si="13"/>
        <v>1</v>
      </c>
      <c r="AM7" s="31">
        <f t="shared" ref="AM7:AM12" si="14">IF(E7&gt;G7,1,0)</f>
        <v>0</v>
      </c>
      <c r="AN7" s="32">
        <f t="shared" ref="AN7:AN12" si="15">IF(E7="",0,IF(E7=G7,1,0))</f>
        <v>1</v>
      </c>
      <c r="AO7" s="33">
        <f t="shared" ref="AO7:AO12" si="16">IF(E7&lt;G7,1,0)</f>
        <v>0</v>
      </c>
      <c r="AP7" s="31"/>
      <c r="AQ7" s="32"/>
      <c r="AR7" s="33"/>
      <c r="AS7" s="31">
        <f>IF(K7&gt;M7,1,0)</f>
        <v>1</v>
      </c>
      <c r="AT7" s="32">
        <f>IF(K7="",0,IF(K7=M7,1,0))</f>
        <v>0</v>
      </c>
      <c r="AU7" s="33">
        <f>IF(K7&lt;M7,1,0)</f>
        <v>0</v>
      </c>
      <c r="AV7" s="31">
        <f>IF(N7&gt;P7,1,0)</f>
        <v>1</v>
      </c>
      <c r="AW7" s="32">
        <f>IF(N7="",0,IF(N7=P7,1,0))</f>
        <v>0</v>
      </c>
      <c r="AX7" s="33">
        <f>IF(N7&lt;P7,1,0)</f>
        <v>0</v>
      </c>
      <c r="AY7" s="31">
        <f>IF(Q7&gt;S7,1,0)</f>
        <v>0</v>
      </c>
      <c r="AZ7" s="32">
        <f>IF(Q7="",0,IF(Q7=S7,1,0))</f>
        <v>0</v>
      </c>
      <c r="BA7" s="33">
        <f>IF(Q7&lt;S7,1,0)</f>
        <v>1</v>
      </c>
      <c r="BB7" s="31">
        <f t="shared" si="0"/>
        <v>0</v>
      </c>
      <c r="BC7" s="32">
        <f t="shared" si="1"/>
        <v>1</v>
      </c>
      <c r="BD7" s="33">
        <f t="shared" si="2"/>
        <v>0</v>
      </c>
      <c r="BE7" s="31">
        <f t="shared" si="3"/>
        <v>0</v>
      </c>
      <c r="BF7" s="32">
        <f t="shared" si="4"/>
        <v>0</v>
      </c>
      <c r="BG7" s="33">
        <f t="shared" si="5"/>
        <v>1</v>
      </c>
    </row>
    <row r="8" spans="1:59" ht="20.100000000000001" customHeight="1">
      <c r="A8" s="20" t="s">
        <v>44</v>
      </c>
      <c r="B8" s="4">
        <v>1</v>
      </c>
      <c r="C8" s="26" t="s">
        <v>7</v>
      </c>
      <c r="D8" s="5">
        <v>3</v>
      </c>
      <c r="E8" s="4">
        <v>3</v>
      </c>
      <c r="F8" s="26" t="s">
        <v>7</v>
      </c>
      <c r="G8" s="5">
        <v>3</v>
      </c>
      <c r="H8" s="4">
        <v>2</v>
      </c>
      <c r="I8" s="26" t="s">
        <v>7</v>
      </c>
      <c r="J8" s="5">
        <v>3</v>
      </c>
      <c r="K8" s="39"/>
      <c r="L8" s="40" t="s">
        <v>6</v>
      </c>
      <c r="M8" s="30"/>
      <c r="N8" s="4">
        <v>5</v>
      </c>
      <c r="O8" s="26" t="s">
        <v>7</v>
      </c>
      <c r="P8" s="5">
        <v>6</v>
      </c>
      <c r="Q8" s="4">
        <v>3</v>
      </c>
      <c r="R8" s="26" t="s">
        <v>7</v>
      </c>
      <c r="S8" s="5">
        <v>6</v>
      </c>
      <c r="T8" s="4">
        <v>3</v>
      </c>
      <c r="U8" s="26" t="s">
        <v>7</v>
      </c>
      <c r="V8" s="5">
        <v>3</v>
      </c>
      <c r="W8" s="4">
        <v>2</v>
      </c>
      <c r="X8" s="26" t="s">
        <v>7</v>
      </c>
      <c r="Y8" s="6">
        <v>5</v>
      </c>
      <c r="Z8" s="29">
        <f t="shared" si="6"/>
        <v>7</v>
      </c>
      <c r="AA8" s="24">
        <f t="shared" si="7"/>
        <v>0</v>
      </c>
      <c r="AB8" s="24">
        <f t="shared" si="7"/>
        <v>2</v>
      </c>
      <c r="AC8" s="25">
        <f t="shared" si="7"/>
        <v>5</v>
      </c>
      <c r="AD8" s="41">
        <f t="shared" si="8"/>
        <v>19</v>
      </c>
      <c r="AE8" s="24" t="s">
        <v>7</v>
      </c>
      <c r="AF8" s="25">
        <f t="shared" si="9"/>
        <v>29</v>
      </c>
      <c r="AG8" s="86" t="s">
        <v>57</v>
      </c>
      <c r="AH8" s="34">
        <f t="shared" si="10"/>
        <v>2</v>
      </c>
      <c r="AJ8" s="31">
        <f t="shared" si="11"/>
        <v>0</v>
      </c>
      <c r="AK8" s="32">
        <f t="shared" si="12"/>
        <v>0</v>
      </c>
      <c r="AL8" s="33">
        <f t="shared" si="13"/>
        <v>1</v>
      </c>
      <c r="AM8" s="31">
        <f t="shared" si="14"/>
        <v>0</v>
      </c>
      <c r="AN8" s="32">
        <f t="shared" si="15"/>
        <v>1</v>
      </c>
      <c r="AO8" s="33">
        <f t="shared" si="16"/>
        <v>0</v>
      </c>
      <c r="AP8" s="31">
        <f>IF(H8&gt;J8,1,0)</f>
        <v>0</v>
      </c>
      <c r="AQ8" s="32">
        <f>IF(H8="",0,IF(H8=J8,1,0))</f>
        <v>0</v>
      </c>
      <c r="AR8" s="33">
        <f>IF(H8&lt;J8,1,0)</f>
        <v>1</v>
      </c>
      <c r="AS8" s="31"/>
      <c r="AT8" s="32"/>
      <c r="AU8" s="33"/>
      <c r="AV8" s="31">
        <f>IF(N8&gt;P8,1,0)</f>
        <v>0</v>
      </c>
      <c r="AW8" s="32">
        <f>IF(N8="",0,IF(N8=P8,1,0))</f>
        <v>0</v>
      </c>
      <c r="AX8" s="33">
        <f>IF(N8&lt;P8,1,0)</f>
        <v>1</v>
      </c>
      <c r="AY8" s="31">
        <f>IF(Q8&gt;S8,1,0)</f>
        <v>0</v>
      </c>
      <c r="AZ8" s="32">
        <f>IF(Q8="",0,IF(Q8=S8,1,0))</f>
        <v>0</v>
      </c>
      <c r="BA8" s="33">
        <f>IF(Q8&lt;S8,1,0)</f>
        <v>1</v>
      </c>
      <c r="BB8" s="31">
        <f t="shared" si="0"/>
        <v>0</v>
      </c>
      <c r="BC8" s="32">
        <f t="shared" si="1"/>
        <v>1</v>
      </c>
      <c r="BD8" s="33">
        <f t="shared" si="2"/>
        <v>0</v>
      </c>
      <c r="BE8" s="31">
        <f t="shared" si="3"/>
        <v>0</v>
      </c>
      <c r="BF8" s="32">
        <f t="shared" si="4"/>
        <v>0</v>
      </c>
      <c r="BG8" s="33">
        <f t="shared" si="5"/>
        <v>1</v>
      </c>
    </row>
    <row r="9" spans="1:59" ht="20.100000000000001" customHeight="1">
      <c r="A9" s="20" t="s">
        <v>48</v>
      </c>
      <c r="B9" s="4">
        <v>3</v>
      </c>
      <c r="C9" s="26" t="s">
        <v>7</v>
      </c>
      <c r="D9" s="5">
        <v>7</v>
      </c>
      <c r="E9" s="4">
        <v>0</v>
      </c>
      <c r="F9" s="26" t="s">
        <v>7</v>
      </c>
      <c r="G9" s="5">
        <v>6</v>
      </c>
      <c r="H9" s="4">
        <v>3</v>
      </c>
      <c r="I9" s="26" t="s">
        <v>7</v>
      </c>
      <c r="J9" s="5">
        <v>4</v>
      </c>
      <c r="K9" s="4">
        <v>6</v>
      </c>
      <c r="L9" s="26" t="s">
        <v>7</v>
      </c>
      <c r="M9" s="5">
        <v>5</v>
      </c>
      <c r="N9" s="39"/>
      <c r="O9" s="40" t="s">
        <v>6</v>
      </c>
      <c r="P9" s="30"/>
      <c r="Q9" s="4">
        <v>4</v>
      </c>
      <c r="R9" s="26" t="s">
        <v>7</v>
      </c>
      <c r="S9" s="5">
        <v>4</v>
      </c>
      <c r="T9" s="4">
        <v>3</v>
      </c>
      <c r="U9" s="26" t="s">
        <v>7</v>
      </c>
      <c r="V9" s="5">
        <v>1</v>
      </c>
      <c r="W9" s="4">
        <v>2</v>
      </c>
      <c r="X9" s="26" t="s">
        <v>7</v>
      </c>
      <c r="Y9" s="6">
        <v>0</v>
      </c>
      <c r="Z9" s="29">
        <f t="shared" si="6"/>
        <v>7</v>
      </c>
      <c r="AA9" s="24">
        <f t="shared" si="7"/>
        <v>3</v>
      </c>
      <c r="AB9" s="24">
        <f t="shared" si="7"/>
        <v>1</v>
      </c>
      <c r="AC9" s="25">
        <f t="shared" si="7"/>
        <v>3</v>
      </c>
      <c r="AD9" s="41">
        <f t="shared" si="8"/>
        <v>21</v>
      </c>
      <c r="AE9" s="24" t="s">
        <v>7</v>
      </c>
      <c r="AF9" s="25">
        <f t="shared" si="9"/>
        <v>27</v>
      </c>
      <c r="AG9" s="86" t="s">
        <v>56</v>
      </c>
      <c r="AH9" s="34">
        <f t="shared" si="10"/>
        <v>10</v>
      </c>
      <c r="AJ9" s="31">
        <f t="shared" si="11"/>
        <v>0</v>
      </c>
      <c r="AK9" s="32">
        <f t="shared" si="12"/>
        <v>0</v>
      </c>
      <c r="AL9" s="33">
        <f t="shared" si="13"/>
        <v>1</v>
      </c>
      <c r="AM9" s="31">
        <f t="shared" si="14"/>
        <v>0</v>
      </c>
      <c r="AN9" s="32">
        <f t="shared" si="15"/>
        <v>0</v>
      </c>
      <c r="AO9" s="33">
        <f t="shared" si="16"/>
        <v>1</v>
      </c>
      <c r="AP9" s="31">
        <f>IF(H9&gt;J9,1,0)</f>
        <v>0</v>
      </c>
      <c r="AQ9" s="32">
        <f>IF(H9="",0,IF(H9=J9,1,0))</f>
        <v>0</v>
      </c>
      <c r="AR9" s="33">
        <f>IF(H9&lt;J9,1,0)</f>
        <v>1</v>
      </c>
      <c r="AS9" s="31">
        <f>IF(K9&gt;M9,1,0)</f>
        <v>1</v>
      </c>
      <c r="AT9" s="32">
        <f>IF(K9="",0,IF(K9=M9,1,0))</f>
        <v>0</v>
      </c>
      <c r="AU9" s="33">
        <f>IF(K9&lt;M9,1,0)</f>
        <v>0</v>
      </c>
      <c r="AV9" s="31"/>
      <c r="AW9" s="32"/>
      <c r="AX9" s="33"/>
      <c r="AY9" s="31">
        <f>IF(Q9&gt;S9,1,0)</f>
        <v>0</v>
      </c>
      <c r="AZ9" s="32">
        <f>IF(Q9="",0,IF(Q9=S9,1,0))</f>
        <v>1</v>
      </c>
      <c r="BA9" s="33">
        <f>IF(Q9&lt;S9,1,0)</f>
        <v>0</v>
      </c>
      <c r="BB9" s="31">
        <f t="shared" si="0"/>
        <v>1</v>
      </c>
      <c r="BC9" s="32">
        <f t="shared" si="1"/>
        <v>0</v>
      </c>
      <c r="BD9" s="33">
        <f t="shared" si="2"/>
        <v>0</v>
      </c>
      <c r="BE9" s="31">
        <f t="shared" si="3"/>
        <v>1</v>
      </c>
      <c r="BF9" s="32">
        <f t="shared" si="4"/>
        <v>0</v>
      </c>
      <c r="BG9" s="33">
        <f t="shared" si="5"/>
        <v>0</v>
      </c>
    </row>
    <row r="10" spans="1:59" ht="20.100000000000001" customHeight="1">
      <c r="A10" s="20" t="s">
        <v>42</v>
      </c>
      <c r="B10" s="4">
        <v>2</v>
      </c>
      <c r="C10" s="26" t="s">
        <v>7</v>
      </c>
      <c r="D10" s="5">
        <v>4</v>
      </c>
      <c r="E10" s="4">
        <v>2</v>
      </c>
      <c r="F10" s="26" t="s">
        <v>7</v>
      </c>
      <c r="G10" s="5">
        <v>2</v>
      </c>
      <c r="H10" s="4">
        <v>5</v>
      </c>
      <c r="I10" s="26" t="s">
        <v>7</v>
      </c>
      <c r="J10" s="5">
        <v>4</v>
      </c>
      <c r="K10" s="4">
        <v>6</v>
      </c>
      <c r="L10" s="26" t="s">
        <v>7</v>
      </c>
      <c r="M10" s="5">
        <v>3</v>
      </c>
      <c r="N10" s="4">
        <v>4</v>
      </c>
      <c r="O10" s="26" t="s">
        <v>7</v>
      </c>
      <c r="P10" s="5">
        <v>4</v>
      </c>
      <c r="Q10" s="39"/>
      <c r="R10" s="40" t="s">
        <v>6</v>
      </c>
      <c r="S10" s="30"/>
      <c r="T10" s="4">
        <v>6</v>
      </c>
      <c r="U10" s="26" t="s">
        <v>7</v>
      </c>
      <c r="V10" s="5">
        <v>4</v>
      </c>
      <c r="W10" s="4">
        <v>5</v>
      </c>
      <c r="X10" s="26" t="s">
        <v>7</v>
      </c>
      <c r="Y10" s="6">
        <v>5</v>
      </c>
      <c r="Z10" s="29">
        <f t="shared" si="6"/>
        <v>7</v>
      </c>
      <c r="AA10" s="24">
        <f t="shared" si="7"/>
        <v>3</v>
      </c>
      <c r="AB10" s="24">
        <f t="shared" si="7"/>
        <v>3</v>
      </c>
      <c r="AC10" s="25">
        <f t="shared" si="7"/>
        <v>1</v>
      </c>
      <c r="AD10" s="41">
        <f t="shared" si="8"/>
        <v>30</v>
      </c>
      <c r="AE10" s="24" t="s">
        <v>7</v>
      </c>
      <c r="AF10" s="25">
        <f t="shared" si="9"/>
        <v>26</v>
      </c>
      <c r="AG10" s="86" t="s">
        <v>62</v>
      </c>
      <c r="AH10" s="34">
        <f t="shared" si="10"/>
        <v>12</v>
      </c>
      <c r="AJ10" s="31">
        <f t="shared" si="11"/>
        <v>0</v>
      </c>
      <c r="AK10" s="32">
        <f t="shared" si="12"/>
        <v>0</v>
      </c>
      <c r="AL10" s="33">
        <f t="shared" si="13"/>
        <v>1</v>
      </c>
      <c r="AM10" s="31">
        <f t="shared" si="14"/>
        <v>0</v>
      </c>
      <c r="AN10" s="32">
        <f t="shared" si="15"/>
        <v>1</v>
      </c>
      <c r="AO10" s="33">
        <f t="shared" si="16"/>
        <v>0</v>
      </c>
      <c r="AP10" s="31">
        <f>IF(H10&gt;J10,1,0)</f>
        <v>1</v>
      </c>
      <c r="AQ10" s="32">
        <f>IF(H10="",0,IF(H10=J10,1,0))</f>
        <v>0</v>
      </c>
      <c r="AR10" s="33">
        <f>IF(H10&lt;J10,1,0)</f>
        <v>0</v>
      </c>
      <c r="AS10" s="31">
        <f>IF(K10&gt;M10,1,0)</f>
        <v>1</v>
      </c>
      <c r="AT10" s="32">
        <f>IF(K10="",0,IF(K10=M10,1,0))</f>
        <v>0</v>
      </c>
      <c r="AU10" s="33">
        <f>IF(K10&lt;M10,1,0)</f>
        <v>0</v>
      </c>
      <c r="AV10" s="31">
        <f>IF(N10&gt;P10,1,0)</f>
        <v>0</v>
      </c>
      <c r="AW10" s="32">
        <f>IF(N10="",0,IF(N10=P10,1,0))</f>
        <v>1</v>
      </c>
      <c r="AX10" s="33">
        <f>IF(N10&lt;P10,1,0)</f>
        <v>0</v>
      </c>
      <c r="AY10" s="31"/>
      <c r="AZ10" s="32"/>
      <c r="BA10" s="33"/>
      <c r="BB10" s="31">
        <f t="shared" si="0"/>
        <v>1</v>
      </c>
      <c r="BC10" s="32">
        <f t="shared" si="1"/>
        <v>0</v>
      </c>
      <c r="BD10" s="33">
        <f t="shared" si="2"/>
        <v>0</v>
      </c>
      <c r="BE10" s="31">
        <f t="shared" si="3"/>
        <v>0</v>
      </c>
      <c r="BF10" s="32">
        <f t="shared" si="4"/>
        <v>1</v>
      </c>
      <c r="BG10" s="33">
        <f t="shared" si="5"/>
        <v>0</v>
      </c>
    </row>
    <row r="11" spans="1:59" ht="20.100000000000001" customHeight="1">
      <c r="A11" s="20" t="s">
        <v>46</v>
      </c>
      <c r="B11" s="4">
        <v>1</v>
      </c>
      <c r="C11" s="26" t="s">
        <v>7</v>
      </c>
      <c r="D11" s="5">
        <v>3</v>
      </c>
      <c r="E11" s="4">
        <v>1</v>
      </c>
      <c r="F11" s="26" t="s">
        <v>7</v>
      </c>
      <c r="G11" s="5">
        <v>2</v>
      </c>
      <c r="H11" s="4">
        <v>3</v>
      </c>
      <c r="I11" s="26" t="s">
        <v>7</v>
      </c>
      <c r="J11" s="5">
        <v>3</v>
      </c>
      <c r="K11" s="4">
        <v>3</v>
      </c>
      <c r="L11" s="26" t="s">
        <v>7</v>
      </c>
      <c r="M11" s="5">
        <v>3</v>
      </c>
      <c r="N11" s="4">
        <v>1</v>
      </c>
      <c r="O11" s="26" t="s">
        <v>7</v>
      </c>
      <c r="P11" s="5">
        <v>3</v>
      </c>
      <c r="Q11" s="4">
        <v>4</v>
      </c>
      <c r="R11" s="26" t="s">
        <v>7</v>
      </c>
      <c r="S11" s="5">
        <v>6</v>
      </c>
      <c r="T11" s="39"/>
      <c r="U11" s="40" t="s">
        <v>6</v>
      </c>
      <c r="V11" s="30"/>
      <c r="W11" s="4">
        <v>1</v>
      </c>
      <c r="X11" s="26" t="s">
        <v>7</v>
      </c>
      <c r="Y11" s="6">
        <v>5</v>
      </c>
      <c r="Z11" s="29">
        <f t="shared" si="6"/>
        <v>7</v>
      </c>
      <c r="AA11" s="24">
        <f t="shared" si="7"/>
        <v>0</v>
      </c>
      <c r="AB11" s="24">
        <f t="shared" si="7"/>
        <v>2</v>
      </c>
      <c r="AC11" s="25">
        <f t="shared" si="7"/>
        <v>5</v>
      </c>
      <c r="AD11" s="41">
        <f t="shared" si="8"/>
        <v>14</v>
      </c>
      <c r="AE11" s="24" t="s">
        <v>7</v>
      </c>
      <c r="AF11" s="25">
        <f t="shared" si="9"/>
        <v>25</v>
      </c>
      <c r="AG11" s="86" t="s">
        <v>58</v>
      </c>
      <c r="AH11" s="34">
        <f t="shared" si="10"/>
        <v>2</v>
      </c>
      <c r="AJ11" s="31">
        <f t="shared" si="11"/>
        <v>0</v>
      </c>
      <c r="AK11" s="32">
        <f t="shared" si="12"/>
        <v>0</v>
      </c>
      <c r="AL11" s="33">
        <f t="shared" si="13"/>
        <v>1</v>
      </c>
      <c r="AM11" s="31">
        <f t="shared" si="14"/>
        <v>0</v>
      </c>
      <c r="AN11" s="32">
        <f t="shared" si="15"/>
        <v>0</v>
      </c>
      <c r="AO11" s="33">
        <f t="shared" si="16"/>
        <v>1</v>
      </c>
      <c r="AP11" s="31">
        <f>IF(H11&gt;J11,1,0)</f>
        <v>0</v>
      </c>
      <c r="AQ11" s="32">
        <f>IF(H11="",0,IF(H11=J11,1,0))</f>
        <v>1</v>
      </c>
      <c r="AR11" s="33">
        <f>IF(H11&lt;J11,1,0)</f>
        <v>0</v>
      </c>
      <c r="AS11" s="31">
        <f>IF(K11&gt;M11,1,0)</f>
        <v>0</v>
      </c>
      <c r="AT11" s="32">
        <f>IF(K11="",0,IF(K11=M11,1,0))</f>
        <v>1</v>
      </c>
      <c r="AU11" s="33">
        <f>IF(K11&lt;M11,1,0)</f>
        <v>0</v>
      </c>
      <c r="AV11" s="31">
        <f>IF(N11&gt;P11,1,0)</f>
        <v>0</v>
      </c>
      <c r="AW11" s="32">
        <f>IF(N11="",0,IF(N11=P11,1,0))</f>
        <v>0</v>
      </c>
      <c r="AX11" s="33">
        <f>IF(N11&lt;P11,1,0)</f>
        <v>1</v>
      </c>
      <c r="AY11" s="31">
        <f>IF(Q11&gt;S11,1,0)</f>
        <v>0</v>
      </c>
      <c r="AZ11" s="32">
        <f>IF(Q11="",0,IF(Q11=S11,1,0))</f>
        <v>0</v>
      </c>
      <c r="BA11" s="33">
        <f>IF(Q11&lt;S11,1,0)</f>
        <v>1</v>
      </c>
      <c r="BB11" s="31"/>
      <c r="BC11" s="32"/>
      <c r="BD11" s="33"/>
      <c r="BE11" s="31">
        <f t="shared" si="3"/>
        <v>0</v>
      </c>
      <c r="BF11" s="32">
        <f t="shared" si="4"/>
        <v>0</v>
      </c>
      <c r="BG11" s="33">
        <f t="shared" si="5"/>
        <v>1</v>
      </c>
    </row>
    <row r="12" spans="1:59" ht="20.100000000000001" customHeight="1" thickBot="1">
      <c r="A12" s="21" t="s">
        <v>45</v>
      </c>
      <c r="B12" s="22">
        <v>2</v>
      </c>
      <c r="C12" s="27" t="s">
        <v>7</v>
      </c>
      <c r="D12" s="23">
        <v>4</v>
      </c>
      <c r="E12" s="22">
        <v>5</v>
      </c>
      <c r="F12" s="27" t="s">
        <v>7</v>
      </c>
      <c r="G12" s="23">
        <v>4</v>
      </c>
      <c r="H12" s="22">
        <v>9</v>
      </c>
      <c r="I12" s="27" t="s">
        <v>7</v>
      </c>
      <c r="J12" s="23">
        <v>3</v>
      </c>
      <c r="K12" s="22">
        <v>5</v>
      </c>
      <c r="L12" s="27" t="s">
        <v>7</v>
      </c>
      <c r="M12" s="23">
        <v>2</v>
      </c>
      <c r="N12" s="22">
        <v>0</v>
      </c>
      <c r="O12" s="27" t="s">
        <v>7</v>
      </c>
      <c r="P12" s="23">
        <v>2</v>
      </c>
      <c r="Q12" s="22">
        <v>5</v>
      </c>
      <c r="R12" s="27" t="s">
        <v>7</v>
      </c>
      <c r="S12" s="23">
        <v>5</v>
      </c>
      <c r="T12" s="22">
        <v>5</v>
      </c>
      <c r="U12" s="27" t="s">
        <v>7</v>
      </c>
      <c r="V12" s="23">
        <v>1</v>
      </c>
      <c r="W12" s="42"/>
      <c r="X12" s="43" t="s">
        <v>6</v>
      </c>
      <c r="Y12" s="44"/>
      <c r="Z12" s="35">
        <f t="shared" si="6"/>
        <v>7</v>
      </c>
      <c r="AA12" s="36">
        <f t="shared" si="7"/>
        <v>4</v>
      </c>
      <c r="AB12" s="36">
        <f t="shared" si="7"/>
        <v>1</v>
      </c>
      <c r="AC12" s="37">
        <f t="shared" si="7"/>
        <v>2</v>
      </c>
      <c r="AD12" s="45">
        <f t="shared" si="8"/>
        <v>31</v>
      </c>
      <c r="AE12" s="36" t="s">
        <v>7</v>
      </c>
      <c r="AF12" s="37">
        <f t="shared" si="9"/>
        <v>21</v>
      </c>
      <c r="AG12" s="87" t="s">
        <v>60</v>
      </c>
      <c r="AH12" s="38">
        <f t="shared" si="10"/>
        <v>13</v>
      </c>
      <c r="AJ12" s="31">
        <f t="shared" si="11"/>
        <v>0</v>
      </c>
      <c r="AK12" s="32">
        <f t="shared" si="12"/>
        <v>0</v>
      </c>
      <c r="AL12" s="33">
        <f t="shared" si="13"/>
        <v>1</v>
      </c>
      <c r="AM12" s="31">
        <f t="shared" si="14"/>
        <v>1</v>
      </c>
      <c r="AN12" s="32">
        <f t="shared" si="15"/>
        <v>0</v>
      </c>
      <c r="AO12" s="33">
        <f t="shared" si="16"/>
        <v>0</v>
      </c>
      <c r="AP12" s="31">
        <f>IF(H12&gt;J12,1,0)</f>
        <v>1</v>
      </c>
      <c r="AQ12" s="32">
        <f>IF(H12="",0,IF(H12=J12,1,0))</f>
        <v>0</v>
      </c>
      <c r="AR12" s="33">
        <f>IF(H12&lt;J12,1,0)</f>
        <v>0</v>
      </c>
      <c r="AS12" s="31">
        <f>IF(K12&gt;M12,1,0)</f>
        <v>1</v>
      </c>
      <c r="AT12" s="32">
        <f>IF(K12="",0,IF(K12=M12,1,0))</f>
        <v>0</v>
      </c>
      <c r="AU12" s="33">
        <f>IF(K12&lt;M12,1,0)</f>
        <v>0</v>
      </c>
      <c r="AV12" s="31">
        <f>IF(N12&gt;P12,1,0)</f>
        <v>0</v>
      </c>
      <c r="AW12" s="32">
        <f>IF(N12="",0,IF(N12=P12,1,0))</f>
        <v>0</v>
      </c>
      <c r="AX12" s="33">
        <f>IF(N12&lt;P12,1,0)</f>
        <v>1</v>
      </c>
      <c r="AY12" s="31">
        <f>IF(Q12&gt;S12,1,0)</f>
        <v>0</v>
      </c>
      <c r="AZ12" s="32">
        <f>IF(Q12="",0,IF(Q12=S12,1,0))</f>
        <v>1</v>
      </c>
      <c r="BA12" s="33">
        <f>IF(Q12&lt;S12,1,0)</f>
        <v>0</v>
      </c>
      <c r="BB12" s="31">
        <f>IF(T12&gt;V12,1,0)</f>
        <v>1</v>
      </c>
      <c r="BC12" s="32">
        <f>IF(T12="",0,IF(T12=V12,1,0))</f>
        <v>0</v>
      </c>
      <c r="BD12" s="33">
        <f>IF(T12&lt;V12,1,0)</f>
        <v>0</v>
      </c>
      <c r="BE12" s="31"/>
      <c r="BF12" s="32"/>
      <c r="BG12" s="33"/>
    </row>
    <row r="13" spans="1:59" ht="30" customHeight="1" thickBot="1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</row>
    <row r="14" spans="1:59" ht="17.25" customHeight="1">
      <c r="A14" s="52" t="s">
        <v>8</v>
      </c>
      <c r="B14" s="66" t="str">
        <f>A5</f>
        <v>MATUŠČÍN Jan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7" t="s">
        <v>0</v>
      </c>
      <c r="P14" s="68"/>
      <c r="Q14" s="66" t="str">
        <f>A6</f>
        <v>MATURA Ondřej</v>
      </c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8">
        <v>1</v>
      </c>
      <c r="AE14" s="9" t="s">
        <v>7</v>
      </c>
      <c r="AF14" s="10">
        <v>1</v>
      </c>
      <c r="AG14" s="88"/>
      <c r="AH14" s="7"/>
    </row>
    <row r="15" spans="1:59" ht="17.25" customHeight="1">
      <c r="A15" s="53"/>
      <c r="B15" s="61" t="str">
        <f>A7</f>
        <v>TĚŠITEL Marek</v>
      </c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2" t="s">
        <v>0</v>
      </c>
      <c r="P15" s="63"/>
      <c r="Q15" s="61" t="str">
        <f>A8</f>
        <v>KALINA Tomáš</v>
      </c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3">
        <v>3</v>
      </c>
      <c r="AE15" s="2" t="s">
        <v>7</v>
      </c>
      <c r="AF15" s="11">
        <v>2</v>
      </c>
      <c r="AG15" s="88"/>
      <c r="AH15" s="7"/>
    </row>
    <row r="16" spans="1:59" ht="17.25" customHeight="1">
      <c r="A16" s="53"/>
      <c r="B16" s="61" t="str">
        <f>A9</f>
        <v>GRYM Tomáš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2" t="s">
        <v>0</v>
      </c>
      <c r="P16" s="63"/>
      <c r="Q16" s="61" t="str">
        <f>A10</f>
        <v>STOHANZL Erik</v>
      </c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3">
        <v>4</v>
      </c>
      <c r="AE16" s="2" t="s">
        <v>7</v>
      </c>
      <c r="AF16" s="11">
        <v>4</v>
      </c>
      <c r="AG16" s="88"/>
      <c r="AH16" s="7"/>
    </row>
    <row r="17" spans="1:34" ht="17.25" customHeight="1" thickBot="1">
      <c r="A17" s="54"/>
      <c r="B17" s="55" t="str">
        <f>A11</f>
        <v>SOTCHI Dan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64" t="s">
        <v>0</v>
      </c>
      <c r="P17" s="65"/>
      <c r="Q17" s="55" t="str">
        <f>A12</f>
        <v>DOLEŽAL Jan</v>
      </c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12">
        <v>1</v>
      </c>
      <c r="AE17" s="13"/>
      <c r="AF17" s="14">
        <v>5</v>
      </c>
      <c r="AG17" s="88"/>
      <c r="AH17" s="7"/>
    </row>
    <row r="18" spans="1:34" ht="17.25" customHeight="1">
      <c r="A18" s="52" t="s">
        <v>9</v>
      </c>
      <c r="B18" s="66" t="str">
        <f>A5</f>
        <v>MATUŠČÍN Jan</v>
      </c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7" t="s">
        <v>0</v>
      </c>
      <c r="P18" s="68"/>
      <c r="Q18" s="66" t="str">
        <f>A7</f>
        <v>TĚŠITEL Marek</v>
      </c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8">
        <v>5</v>
      </c>
      <c r="AE18" s="9" t="s">
        <v>7</v>
      </c>
      <c r="AF18" s="10">
        <v>1</v>
      </c>
      <c r="AG18" s="88"/>
      <c r="AH18" s="7"/>
    </row>
    <row r="19" spans="1:34" ht="17.25" customHeight="1">
      <c r="A19" s="53"/>
      <c r="B19" s="61" t="str">
        <f>A6</f>
        <v>MATURA Ondřej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2" t="s">
        <v>0</v>
      </c>
      <c r="P19" s="63"/>
      <c r="Q19" s="61" t="str">
        <f>A8</f>
        <v>KALINA Tomáš</v>
      </c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3">
        <v>3</v>
      </c>
      <c r="AE19" s="2" t="s">
        <v>7</v>
      </c>
      <c r="AF19" s="11">
        <v>3</v>
      </c>
      <c r="AG19" s="88"/>
      <c r="AH19" s="7"/>
    </row>
    <row r="20" spans="1:34" ht="17.25" customHeight="1">
      <c r="A20" s="53"/>
      <c r="B20" s="61" t="str">
        <f>A9</f>
        <v>GRYM Tomáš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2" t="s">
        <v>0</v>
      </c>
      <c r="P20" s="63"/>
      <c r="Q20" s="61" t="str">
        <f>A11</f>
        <v>SOTCHI Dan</v>
      </c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3">
        <v>3</v>
      </c>
      <c r="AE20" s="2" t="s">
        <v>7</v>
      </c>
      <c r="AF20" s="11">
        <v>1</v>
      </c>
      <c r="AG20" s="88"/>
      <c r="AH20" s="7"/>
    </row>
    <row r="21" spans="1:34" ht="17.25" customHeight="1" thickBot="1">
      <c r="A21" s="54"/>
      <c r="B21" s="55" t="str">
        <f>A10</f>
        <v>STOHANZL Erik</v>
      </c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64" t="s">
        <v>0</v>
      </c>
      <c r="P21" s="65"/>
      <c r="Q21" s="55" t="str">
        <f>A12</f>
        <v>DOLEŽAL Jan</v>
      </c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12">
        <v>5</v>
      </c>
      <c r="AE21" s="13" t="s">
        <v>7</v>
      </c>
      <c r="AF21" s="14">
        <v>5</v>
      </c>
      <c r="AG21" s="88"/>
      <c r="AH21" s="7"/>
    </row>
    <row r="22" spans="1:34" ht="17.25" customHeight="1">
      <c r="A22" s="52" t="s">
        <v>10</v>
      </c>
      <c r="B22" s="66" t="str">
        <f>A5</f>
        <v>MATUŠČÍN Jan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7" t="s">
        <v>0</v>
      </c>
      <c r="P22" s="68"/>
      <c r="Q22" s="66" t="str">
        <f>A8</f>
        <v>KALINA Tomáš</v>
      </c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8">
        <v>3</v>
      </c>
      <c r="AE22" s="9" t="s">
        <v>7</v>
      </c>
      <c r="AF22" s="10">
        <v>1</v>
      </c>
      <c r="AG22" s="88"/>
      <c r="AH22" s="7"/>
    </row>
    <row r="23" spans="1:34" ht="17.25" customHeight="1">
      <c r="A23" s="53"/>
      <c r="B23" s="61" t="str">
        <f>A6</f>
        <v>MATURA Ondřej</v>
      </c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2" t="s">
        <v>0</v>
      </c>
      <c r="P23" s="63"/>
      <c r="Q23" s="61" t="str">
        <f>A7</f>
        <v>TĚŠITEL Marek</v>
      </c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3">
        <v>1</v>
      </c>
      <c r="AE23" s="2" t="s">
        <v>7</v>
      </c>
      <c r="AF23" s="11">
        <v>1</v>
      </c>
      <c r="AG23" s="88"/>
      <c r="AH23" s="7"/>
    </row>
    <row r="24" spans="1:34" ht="17.25" customHeight="1">
      <c r="A24" s="53"/>
      <c r="B24" s="61" t="str">
        <f>A9</f>
        <v>GRYM Tomáš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2" t="s">
        <v>0</v>
      </c>
      <c r="P24" s="63"/>
      <c r="Q24" s="61" t="str">
        <f>A12</f>
        <v>DOLEŽAL Jan</v>
      </c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3">
        <v>2</v>
      </c>
      <c r="AE24" s="2" t="s">
        <v>7</v>
      </c>
      <c r="AF24" s="11">
        <v>0</v>
      </c>
      <c r="AG24" s="88"/>
      <c r="AH24" s="7"/>
    </row>
    <row r="25" spans="1:34" ht="17.25" customHeight="1" thickBot="1">
      <c r="A25" s="54"/>
      <c r="B25" s="55" t="str">
        <f>A10</f>
        <v>STOHANZL Erik</v>
      </c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64" t="s">
        <v>0</v>
      </c>
      <c r="P25" s="65"/>
      <c r="Q25" s="55" t="str">
        <f>A11</f>
        <v>SOTCHI Dan</v>
      </c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12">
        <v>6</v>
      </c>
      <c r="AE25" s="13" t="s">
        <v>7</v>
      </c>
      <c r="AF25" s="14">
        <v>4</v>
      </c>
      <c r="AG25" s="88"/>
      <c r="AH25" s="7"/>
    </row>
    <row r="26" spans="1:34" ht="17.25" customHeight="1">
      <c r="A26" s="52" t="s">
        <v>11</v>
      </c>
      <c r="B26" s="66" t="str">
        <f>A5</f>
        <v>MATUŠČÍN Jan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7" t="s">
        <v>0</v>
      </c>
      <c r="P26" s="68"/>
      <c r="Q26" s="66" t="str">
        <f>A9</f>
        <v>GRYM Tomáš</v>
      </c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8">
        <v>7</v>
      </c>
      <c r="AE26" s="9" t="s">
        <v>7</v>
      </c>
      <c r="AF26" s="10">
        <v>3</v>
      </c>
      <c r="AG26" s="88"/>
      <c r="AH26" s="7"/>
    </row>
    <row r="27" spans="1:34" ht="17.25" customHeight="1">
      <c r="A27" s="53"/>
      <c r="B27" s="61" t="str">
        <f>A6</f>
        <v>MATURA Ondřej</v>
      </c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2" t="s">
        <v>0</v>
      </c>
      <c r="P27" s="63"/>
      <c r="Q27" s="61" t="str">
        <f>A10</f>
        <v>STOHANZL Erik</v>
      </c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3">
        <v>2</v>
      </c>
      <c r="AE27" s="2" t="s">
        <v>7</v>
      </c>
      <c r="AF27" s="11">
        <v>2</v>
      </c>
      <c r="AG27" s="88"/>
      <c r="AH27" s="7"/>
    </row>
    <row r="28" spans="1:34" ht="17.25" customHeight="1">
      <c r="A28" s="53"/>
      <c r="B28" s="61" t="str">
        <f>A7</f>
        <v>TĚŠITEL Marek</v>
      </c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2" t="s">
        <v>0</v>
      </c>
      <c r="P28" s="63"/>
      <c r="Q28" s="61" t="str">
        <f>A11</f>
        <v>SOTCHI Dan</v>
      </c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3">
        <v>3</v>
      </c>
      <c r="AE28" s="2" t="s">
        <v>7</v>
      </c>
      <c r="AF28" s="11">
        <v>3</v>
      </c>
      <c r="AG28" s="88"/>
      <c r="AH28" s="7"/>
    </row>
    <row r="29" spans="1:34" ht="17.25" customHeight="1" thickBot="1">
      <c r="A29" s="54"/>
      <c r="B29" s="55" t="str">
        <f>A8</f>
        <v>KALINA Tomáš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64" t="s">
        <v>0</v>
      </c>
      <c r="P29" s="65"/>
      <c r="Q29" s="55" t="str">
        <f>A12</f>
        <v>DOLEŽAL Jan</v>
      </c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12">
        <v>2</v>
      </c>
      <c r="AE29" s="13" t="s">
        <v>7</v>
      </c>
      <c r="AF29" s="14">
        <v>5</v>
      </c>
      <c r="AG29" s="88"/>
      <c r="AH29" s="7"/>
    </row>
    <row r="30" spans="1:34" ht="17.25" customHeight="1">
      <c r="A30" s="52" t="s">
        <v>12</v>
      </c>
      <c r="B30" s="66" t="str">
        <f>A10</f>
        <v>STOHANZL Erik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7" t="s">
        <v>0</v>
      </c>
      <c r="P30" s="68"/>
      <c r="Q30" s="66" t="str">
        <f>A5</f>
        <v>MATUŠČÍN Jan</v>
      </c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8">
        <v>2</v>
      </c>
      <c r="AE30" s="9" t="s">
        <v>7</v>
      </c>
      <c r="AF30" s="10">
        <v>4</v>
      </c>
      <c r="AG30" s="88"/>
      <c r="AH30" s="7"/>
    </row>
    <row r="31" spans="1:34" ht="17.25" customHeight="1">
      <c r="A31" s="53"/>
      <c r="B31" s="61" t="str">
        <f>A11</f>
        <v>SOTCHI Dan</v>
      </c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2" t="s">
        <v>0</v>
      </c>
      <c r="P31" s="63"/>
      <c r="Q31" s="61" t="str">
        <f>A6</f>
        <v>MATURA Ondřej</v>
      </c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3">
        <v>1</v>
      </c>
      <c r="AE31" s="2" t="s">
        <v>7</v>
      </c>
      <c r="AF31" s="11">
        <v>2</v>
      </c>
      <c r="AG31" s="88"/>
      <c r="AH31" s="7"/>
    </row>
    <row r="32" spans="1:34" ht="17.25" customHeight="1">
      <c r="A32" s="53"/>
      <c r="B32" s="61" t="str">
        <f>A12</f>
        <v>DOLEŽAL Jan</v>
      </c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2" t="s">
        <v>0</v>
      </c>
      <c r="P32" s="63"/>
      <c r="Q32" s="61" t="str">
        <f>A7</f>
        <v>TĚŠITEL Marek</v>
      </c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3">
        <v>9</v>
      </c>
      <c r="AE32" s="2" t="s">
        <v>7</v>
      </c>
      <c r="AF32" s="11">
        <v>3</v>
      </c>
      <c r="AG32" s="88"/>
      <c r="AH32" s="7"/>
    </row>
    <row r="33" spans="1:34" ht="17.25" customHeight="1" thickBot="1">
      <c r="A33" s="54"/>
      <c r="B33" s="55" t="str">
        <f>A9</f>
        <v>GRYM Tomáš</v>
      </c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64" t="s">
        <v>0</v>
      </c>
      <c r="P33" s="65"/>
      <c r="Q33" s="55" t="str">
        <f>A8</f>
        <v>KALINA Tomáš</v>
      </c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12">
        <v>6</v>
      </c>
      <c r="AE33" s="13" t="s">
        <v>7</v>
      </c>
      <c r="AF33" s="14">
        <v>5</v>
      </c>
      <c r="AG33" s="88"/>
      <c r="AH33" s="7"/>
    </row>
    <row r="34" spans="1:34" ht="17.25" customHeight="1">
      <c r="A34" s="52" t="s">
        <v>16</v>
      </c>
      <c r="B34" s="66" t="str">
        <f>A11</f>
        <v>SOTCHI Dan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7" t="s">
        <v>0</v>
      </c>
      <c r="P34" s="68"/>
      <c r="Q34" s="66" t="str">
        <f>A5</f>
        <v>MATUŠČÍN Jan</v>
      </c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8">
        <v>1</v>
      </c>
      <c r="AE34" s="9" t="s">
        <v>7</v>
      </c>
      <c r="AF34" s="10">
        <v>3</v>
      </c>
      <c r="AG34" s="88"/>
      <c r="AH34" s="7"/>
    </row>
    <row r="35" spans="1:34" ht="17.25" customHeight="1">
      <c r="A35" s="53"/>
      <c r="B35" s="61" t="str">
        <f>A12</f>
        <v>DOLEŽAL Jan</v>
      </c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2" t="s">
        <v>0</v>
      </c>
      <c r="P35" s="63"/>
      <c r="Q35" s="61" t="str">
        <f>A6</f>
        <v>MATURA Ondřej</v>
      </c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3">
        <v>5</v>
      </c>
      <c r="AE35" s="2" t="s">
        <v>7</v>
      </c>
      <c r="AF35" s="11">
        <v>4</v>
      </c>
      <c r="AG35" s="88"/>
      <c r="AH35" s="7"/>
    </row>
    <row r="36" spans="1:34" ht="17.25" customHeight="1">
      <c r="A36" s="53"/>
      <c r="B36" s="61" t="str">
        <f>A9</f>
        <v>GRYM Tomáš</v>
      </c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2" t="s">
        <v>0</v>
      </c>
      <c r="P36" s="63"/>
      <c r="Q36" s="61" t="str">
        <f>A7</f>
        <v>TĚŠITEL Marek</v>
      </c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3">
        <v>3</v>
      </c>
      <c r="AE36" s="2" t="s">
        <v>7</v>
      </c>
      <c r="AF36" s="11">
        <v>4</v>
      </c>
      <c r="AG36" s="88"/>
      <c r="AH36" s="7"/>
    </row>
    <row r="37" spans="1:34" ht="17.25" customHeight="1" thickBot="1">
      <c r="A37" s="54"/>
      <c r="B37" s="55" t="str">
        <f>A10</f>
        <v>STOHANZL Erik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64" t="s">
        <v>0</v>
      </c>
      <c r="P37" s="65"/>
      <c r="Q37" s="55" t="str">
        <f>A8</f>
        <v>KALINA Tomáš</v>
      </c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12">
        <v>6</v>
      </c>
      <c r="AE37" s="13" t="s">
        <v>7</v>
      </c>
      <c r="AF37" s="14">
        <v>3</v>
      </c>
      <c r="AG37" s="88"/>
      <c r="AH37" s="7"/>
    </row>
    <row r="38" spans="1:34" ht="17.25" customHeight="1">
      <c r="A38" s="52" t="s">
        <v>17</v>
      </c>
      <c r="B38" s="66" t="str">
        <f>A12</f>
        <v>DOLEŽAL Jan</v>
      </c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7" t="s">
        <v>0</v>
      </c>
      <c r="P38" s="68"/>
      <c r="Q38" s="66" t="str">
        <f>A5</f>
        <v>MATUŠČÍN Jan</v>
      </c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8">
        <v>2</v>
      </c>
      <c r="AE38" s="9" t="s">
        <v>7</v>
      </c>
      <c r="AF38" s="10">
        <v>4</v>
      </c>
      <c r="AG38" s="88"/>
      <c r="AH38" s="7"/>
    </row>
    <row r="39" spans="1:34" ht="17.25" customHeight="1">
      <c r="A39" s="53"/>
      <c r="B39" s="61" t="str">
        <f>A9</f>
        <v>GRYM Tomáš</v>
      </c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2" t="s">
        <v>0</v>
      </c>
      <c r="P39" s="63"/>
      <c r="Q39" s="61" t="str">
        <f>A6</f>
        <v>MATURA Ondřej</v>
      </c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3">
        <v>0</v>
      </c>
      <c r="AE39" s="2" t="s">
        <v>7</v>
      </c>
      <c r="AF39" s="11">
        <v>6</v>
      </c>
      <c r="AG39" s="88"/>
      <c r="AH39" s="7"/>
    </row>
    <row r="40" spans="1:34" ht="17.25" customHeight="1">
      <c r="A40" s="53"/>
      <c r="B40" s="61" t="str">
        <f>A10</f>
        <v>STOHANZL Erik</v>
      </c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2" t="s">
        <v>0</v>
      </c>
      <c r="P40" s="63"/>
      <c r="Q40" s="61" t="str">
        <f>A7</f>
        <v>TĚŠITEL Marek</v>
      </c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3">
        <v>5</v>
      </c>
      <c r="AE40" s="2" t="s">
        <v>7</v>
      </c>
      <c r="AF40" s="11">
        <v>4</v>
      </c>
      <c r="AG40" s="88"/>
      <c r="AH40" s="7"/>
    </row>
    <row r="41" spans="1:34" ht="17.25" customHeight="1" thickBot="1">
      <c r="A41" s="54"/>
      <c r="B41" s="55" t="str">
        <f>A11</f>
        <v>SOTCHI Dan</v>
      </c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64" t="s">
        <v>0</v>
      </c>
      <c r="P41" s="65"/>
      <c r="Q41" s="55" t="str">
        <f>A8</f>
        <v>KALINA Tomáš</v>
      </c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12">
        <v>3</v>
      </c>
      <c r="AE41" s="13" t="s">
        <v>7</v>
      </c>
      <c r="AF41" s="14">
        <v>3</v>
      </c>
      <c r="AG41" s="88"/>
      <c r="AH41" s="7"/>
    </row>
    <row r="43" spans="1:34">
      <c r="A43" s="50"/>
    </row>
    <row r="44" spans="1:34">
      <c r="A44" s="50"/>
    </row>
  </sheetData>
  <mergeCells count="104">
    <mergeCell ref="A38:A41"/>
    <mergeCell ref="B38:N38"/>
    <mergeCell ref="O38:P38"/>
    <mergeCell ref="Q38:AC38"/>
    <mergeCell ref="B39:N39"/>
    <mergeCell ref="O39:P39"/>
    <mergeCell ref="Q39:AC39"/>
    <mergeCell ref="A34:A37"/>
    <mergeCell ref="B34:N34"/>
    <mergeCell ref="O34:P34"/>
    <mergeCell ref="Q34:AC34"/>
    <mergeCell ref="B35:N35"/>
    <mergeCell ref="O35:P35"/>
    <mergeCell ref="Q35:AC35"/>
    <mergeCell ref="B36:N36"/>
    <mergeCell ref="O36:P36"/>
    <mergeCell ref="Q36:AC36"/>
    <mergeCell ref="B40:N40"/>
    <mergeCell ref="O40:P40"/>
    <mergeCell ref="Q33:AC33"/>
    <mergeCell ref="B29:N29"/>
    <mergeCell ref="O29:P29"/>
    <mergeCell ref="Q29:AC29"/>
    <mergeCell ref="Q40:AC40"/>
    <mergeCell ref="B41:N41"/>
    <mergeCell ref="O41:P41"/>
    <mergeCell ref="Q41:AC41"/>
    <mergeCell ref="B37:N37"/>
    <mergeCell ref="O37:P37"/>
    <mergeCell ref="Q37:AC37"/>
    <mergeCell ref="O21:P21"/>
    <mergeCell ref="Q21:AC21"/>
    <mergeCell ref="A30:A33"/>
    <mergeCell ref="B30:N30"/>
    <mergeCell ref="O30:P30"/>
    <mergeCell ref="Q30:AC30"/>
    <mergeCell ref="B31:N31"/>
    <mergeCell ref="O31:P31"/>
    <mergeCell ref="Q31:AC31"/>
    <mergeCell ref="A26:A29"/>
    <mergeCell ref="B26:N26"/>
    <mergeCell ref="O26:P26"/>
    <mergeCell ref="Q26:AC26"/>
    <mergeCell ref="B27:N27"/>
    <mergeCell ref="O27:P27"/>
    <mergeCell ref="Q27:AC27"/>
    <mergeCell ref="B28:N28"/>
    <mergeCell ref="O28:P28"/>
    <mergeCell ref="Q28:AC28"/>
    <mergeCell ref="B32:N32"/>
    <mergeCell ref="O32:P32"/>
    <mergeCell ref="Q32:AC32"/>
    <mergeCell ref="B33:N33"/>
    <mergeCell ref="O33:P33"/>
    <mergeCell ref="A22:A25"/>
    <mergeCell ref="B22:N22"/>
    <mergeCell ref="O22:P22"/>
    <mergeCell ref="Q22:AC22"/>
    <mergeCell ref="B23:N23"/>
    <mergeCell ref="O23:P23"/>
    <mergeCell ref="Q23:AC23"/>
    <mergeCell ref="A18:A21"/>
    <mergeCell ref="B18:N18"/>
    <mergeCell ref="O18:P18"/>
    <mergeCell ref="Q18:AC18"/>
    <mergeCell ref="B19:N19"/>
    <mergeCell ref="O19:P19"/>
    <mergeCell ref="Q19:AC19"/>
    <mergeCell ref="B20:N20"/>
    <mergeCell ref="O20:P20"/>
    <mergeCell ref="Q20:AC20"/>
    <mergeCell ref="B24:N24"/>
    <mergeCell ref="O24:P24"/>
    <mergeCell ref="Q24:AC24"/>
    <mergeCell ref="B25:N25"/>
    <mergeCell ref="O25:P25"/>
    <mergeCell ref="Q25:AC25"/>
    <mergeCell ref="B21:N21"/>
    <mergeCell ref="B17:N17"/>
    <mergeCell ref="O17:P17"/>
    <mergeCell ref="Q17:AC17"/>
    <mergeCell ref="K4:M4"/>
    <mergeCell ref="N4:P4"/>
    <mergeCell ref="A13:AH13"/>
    <mergeCell ref="A14:A17"/>
    <mergeCell ref="B14:N14"/>
    <mergeCell ref="O14:P14"/>
    <mergeCell ref="Q14:AC14"/>
    <mergeCell ref="B15:N15"/>
    <mergeCell ref="O15:P15"/>
    <mergeCell ref="Q15:AC15"/>
    <mergeCell ref="Q4:S4"/>
    <mergeCell ref="T4:V4"/>
    <mergeCell ref="W4:Y4"/>
    <mergeCell ref="AD4:AF4"/>
    <mergeCell ref="A1:AH1"/>
    <mergeCell ref="A2:AH2"/>
    <mergeCell ref="A3:AH3"/>
    <mergeCell ref="B4:D4"/>
    <mergeCell ref="E4:G4"/>
    <mergeCell ref="H4:J4"/>
    <mergeCell ref="B16:N16"/>
    <mergeCell ref="O16:P16"/>
    <mergeCell ref="Q16:AC16"/>
  </mergeCells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A26"/>
  <sheetViews>
    <sheetView workbookViewId="0">
      <selection activeCell="AY13" sqref="AY13"/>
    </sheetView>
  </sheetViews>
  <sheetFormatPr defaultColWidth="9.140625" defaultRowHeight="12.75"/>
  <cols>
    <col min="1" max="1" width="20" style="1" customWidth="1"/>
    <col min="2" max="2" width="2.5703125" style="1" customWidth="1"/>
    <col min="3" max="3" width="0.42578125" style="1" customWidth="1"/>
    <col min="4" max="5" width="2.5703125" style="1" customWidth="1"/>
    <col min="6" max="6" width="0.42578125" style="1" customWidth="1"/>
    <col min="7" max="8" width="2.5703125" style="1" customWidth="1"/>
    <col min="9" max="9" width="0.42578125" style="1" customWidth="1"/>
    <col min="10" max="11" width="2.5703125" style="1" customWidth="1"/>
    <col min="12" max="12" width="0.42578125" style="1" customWidth="1"/>
    <col min="13" max="14" width="2.5703125" style="1" customWidth="1"/>
    <col min="15" max="15" width="0.42578125" style="1" customWidth="1"/>
    <col min="16" max="17" width="2.5703125" style="1" customWidth="1"/>
    <col min="18" max="18" width="0.42578125" style="1" customWidth="1"/>
    <col min="19" max="20" width="2.5703125" style="1" customWidth="1"/>
    <col min="21" max="21" width="0.42578125" style="1" customWidth="1"/>
    <col min="22" max="23" width="2.5703125" style="1" customWidth="1"/>
    <col min="24" max="24" width="0.42578125" style="1" customWidth="1"/>
    <col min="25" max="25" width="2.5703125" style="1" customWidth="1"/>
    <col min="26" max="27" width="3" style="1" customWidth="1"/>
    <col min="28" max="29" width="2.28515625" style="1" customWidth="1"/>
    <col min="30" max="30" width="4.140625" style="1" customWidth="1"/>
    <col min="31" max="31" width="1.140625" style="1" customWidth="1"/>
    <col min="32" max="33" width="4.140625" style="1" customWidth="1"/>
    <col min="34" max="34" width="2.85546875" style="1" customWidth="1"/>
    <col min="35" max="35" width="6" style="1" customWidth="1"/>
    <col min="36" max="59" width="2.7109375" style="1" customWidth="1"/>
    <col min="60" max="16384" width="9.140625" style="1"/>
  </cols>
  <sheetData>
    <row r="1" spans="1:53" ht="26.25">
      <c r="A1" s="69" t="s">
        <v>28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</row>
    <row r="2" spans="1:53" ht="15.75">
      <c r="A2" s="70" t="s">
        <v>27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</row>
    <row r="3" spans="1:53" ht="12.75" customHeight="1" thickBo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</row>
    <row r="4" spans="1:53" ht="51.75" customHeight="1">
      <c r="A4" s="15" t="s">
        <v>14</v>
      </c>
      <c r="B4" s="71" t="str">
        <f>A5</f>
        <v>TUČEK Roman</v>
      </c>
      <c r="C4" s="72"/>
      <c r="D4" s="73"/>
      <c r="E4" s="71" t="str">
        <f>A6</f>
        <v>BUŠO Lukáš</v>
      </c>
      <c r="F4" s="72"/>
      <c r="G4" s="73"/>
      <c r="H4" s="71" t="str">
        <f>A7</f>
        <v>SEM Dalibor</v>
      </c>
      <c r="I4" s="72"/>
      <c r="J4" s="73"/>
      <c r="K4" s="71" t="str">
        <f>A8</f>
        <v>NAVRÁTIL Daniel</v>
      </c>
      <c r="L4" s="72"/>
      <c r="M4" s="73"/>
      <c r="N4" s="71" t="str">
        <f>A9</f>
        <v>MALINKOVIČ Martin</v>
      </c>
      <c r="O4" s="72"/>
      <c r="P4" s="73"/>
      <c r="Q4" s="71" t="str">
        <f>A10</f>
        <v>PADĚLEK Aleš</v>
      </c>
      <c r="R4" s="72"/>
      <c r="S4" s="73"/>
      <c r="T4" s="77"/>
      <c r="U4" s="78"/>
      <c r="V4" s="78"/>
      <c r="W4" s="78"/>
      <c r="X4" s="78"/>
      <c r="Y4" s="79"/>
      <c r="Z4" s="28" t="s">
        <v>1</v>
      </c>
      <c r="AA4" s="16" t="s">
        <v>2</v>
      </c>
      <c r="AB4" s="16" t="s">
        <v>3</v>
      </c>
      <c r="AC4" s="17" t="s">
        <v>4</v>
      </c>
      <c r="AD4" s="58" t="s">
        <v>13</v>
      </c>
      <c r="AE4" s="59"/>
      <c r="AF4" s="60"/>
      <c r="AG4" s="51" t="s">
        <v>55</v>
      </c>
      <c r="AH4" s="18" t="s">
        <v>5</v>
      </c>
    </row>
    <row r="5" spans="1:53" ht="20.100000000000001" customHeight="1">
      <c r="A5" s="19" t="s">
        <v>51</v>
      </c>
      <c r="B5" s="39"/>
      <c r="C5" s="40" t="s">
        <v>6</v>
      </c>
      <c r="D5" s="30"/>
      <c r="E5" s="4">
        <v>4</v>
      </c>
      <c r="F5" s="26" t="s">
        <v>7</v>
      </c>
      <c r="G5" s="5">
        <v>3</v>
      </c>
      <c r="H5" s="4">
        <v>2</v>
      </c>
      <c r="I5" s="26" t="s">
        <v>7</v>
      </c>
      <c r="J5" s="5">
        <v>5</v>
      </c>
      <c r="K5" s="4">
        <v>3</v>
      </c>
      <c r="L5" s="26" t="s">
        <v>7</v>
      </c>
      <c r="M5" s="5">
        <v>2</v>
      </c>
      <c r="N5" s="4">
        <v>3</v>
      </c>
      <c r="O5" s="26" t="s">
        <v>7</v>
      </c>
      <c r="P5" s="5">
        <v>6</v>
      </c>
      <c r="Q5" s="4">
        <v>5</v>
      </c>
      <c r="R5" s="26" t="s">
        <v>7</v>
      </c>
      <c r="S5" s="5">
        <v>2</v>
      </c>
      <c r="T5" s="80"/>
      <c r="U5" s="81"/>
      <c r="V5" s="81"/>
      <c r="W5" s="81"/>
      <c r="X5" s="81"/>
      <c r="Y5" s="82"/>
      <c r="Z5" s="29">
        <f t="shared" ref="Z5:Z10" si="0">SUM(AJ5:BA5)</f>
        <v>5</v>
      </c>
      <c r="AA5" s="24">
        <f t="shared" ref="AA5:AC10" si="1">AJ5+AM5+AP5+AS5+AV5+AY5</f>
        <v>3</v>
      </c>
      <c r="AB5" s="24">
        <f t="shared" si="1"/>
        <v>0</v>
      </c>
      <c r="AC5" s="25">
        <f t="shared" si="1"/>
        <v>2</v>
      </c>
      <c r="AD5" s="47">
        <f t="shared" ref="AD5:AD10" si="2">B5+E5+H5+K5+N5+Q5</f>
        <v>17</v>
      </c>
      <c r="AE5" s="46" t="s">
        <v>7</v>
      </c>
      <c r="AF5" s="25">
        <f t="shared" ref="AF5:AF10" si="3">D5+G5+J5+M5+P5+S5</f>
        <v>18</v>
      </c>
      <c r="AG5" s="86" t="s">
        <v>62</v>
      </c>
      <c r="AH5" s="34">
        <f t="shared" ref="AH5:AH10" si="4">(AA5*3)+AB5</f>
        <v>9</v>
      </c>
      <c r="AJ5" s="31"/>
      <c r="AK5" s="32"/>
      <c r="AL5" s="33"/>
      <c r="AM5" s="31">
        <f>IF(E5&gt;G5,1,0)</f>
        <v>1</v>
      </c>
      <c r="AN5" s="32">
        <f>IF(E5="",0,IF(E5=G5,1,0))</f>
        <v>0</v>
      </c>
      <c r="AO5" s="33">
        <f>IF(E5&lt;G5,1,0)</f>
        <v>0</v>
      </c>
      <c r="AP5" s="31">
        <f>IF(H5&gt;J5,1,0)</f>
        <v>0</v>
      </c>
      <c r="AQ5" s="32">
        <f>IF(H5="",0,IF(H5=J5,1,0))</f>
        <v>0</v>
      </c>
      <c r="AR5" s="33">
        <f>IF(H5&lt;J5,1,0)</f>
        <v>1</v>
      </c>
      <c r="AS5" s="31">
        <f>IF(K5&gt;M5,1,0)</f>
        <v>1</v>
      </c>
      <c r="AT5" s="32">
        <f>IF(K5="",0,IF(K5=M5,1,0))</f>
        <v>0</v>
      </c>
      <c r="AU5" s="33">
        <f>IF(K5&lt;M5,1,0)</f>
        <v>0</v>
      </c>
      <c r="AV5" s="31">
        <f>IF(N5&gt;P5,1,0)</f>
        <v>0</v>
      </c>
      <c r="AW5" s="32">
        <f>IF(N5="",0,IF(N5=P5,1,0))</f>
        <v>0</v>
      </c>
      <c r="AX5" s="33">
        <f>IF(N5&lt;P5,1,0)</f>
        <v>1</v>
      </c>
      <c r="AY5" s="31">
        <f>IF(Q5&gt;S5,1,0)</f>
        <v>1</v>
      </c>
      <c r="AZ5" s="32">
        <f>IF(Q5="",0,IF(Q5=S5,1,0))</f>
        <v>0</v>
      </c>
      <c r="BA5" s="33">
        <f>IF(Q5&lt;S5,1,0)</f>
        <v>0</v>
      </c>
    </row>
    <row r="6" spans="1:53" ht="20.100000000000001" customHeight="1">
      <c r="A6" s="20" t="s">
        <v>54</v>
      </c>
      <c r="B6" s="4">
        <v>3</v>
      </c>
      <c r="C6" s="26" t="s">
        <v>7</v>
      </c>
      <c r="D6" s="5">
        <v>4</v>
      </c>
      <c r="E6" s="39"/>
      <c r="F6" s="40" t="s">
        <v>6</v>
      </c>
      <c r="G6" s="30"/>
      <c r="H6" s="4">
        <v>3</v>
      </c>
      <c r="I6" s="26" t="s">
        <v>7</v>
      </c>
      <c r="J6" s="5">
        <v>6</v>
      </c>
      <c r="K6" s="4">
        <v>1</v>
      </c>
      <c r="L6" s="26" t="s">
        <v>7</v>
      </c>
      <c r="M6" s="5">
        <v>2</v>
      </c>
      <c r="N6" s="4">
        <v>2</v>
      </c>
      <c r="O6" s="26" t="s">
        <v>7</v>
      </c>
      <c r="P6" s="5">
        <v>5</v>
      </c>
      <c r="Q6" s="4">
        <v>3</v>
      </c>
      <c r="R6" s="26" t="s">
        <v>7</v>
      </c>
      <c r="S6" s="5">
        <v>4</v>
      </c>
      <c r="T6" s="80"/>
      <c r="U6" s="81"/>
      <c r="V6" s="81"/>
      <c r="W6" s="81"/>
      <c r="X6" s="81"/>
      <c r="Y6" s="82"/>
      <c r="Z6" s="29">
        <f t="shared" si="0"/>
        <v>5</v>
      </c>
      <c r="AA6" s="24">
        <f t="shared" si="1"/>
        <v>0</v>
      </c>
      <c r="AB6" s="24">
        <f t="shared" si="1"/>
        <v>0</v>
      </c>
      <c r="AC6" s="25">
        <f t="shared" si="1"/>
        <v>5</v>
      </c>
      <c r="AD6" s="47">
        <f t="shared" si="2"/>
        <v>12</v>
      </c>
      <c r="AE6" s="46" t="s">
        <v>7</v>
      </c>
      <c r="AF6" s="25">
        <f t="shared" si="3"/>
        <v>21</v>
      </c>
      <c r="AG6" s="86" t="s">
        <v>61</v>
      </c>
      <c r="AH6" s="34">
        <f t="shared" si="4"/>
        <v>0</v>
      </c>
      <c r="AJ6" s="31">
        <f>IF(B6&gt;D6,1,0)</f>
        <v>0</v>
      </c>
      <c r="AK6" s="32">
        <f>IF(B6="",0,IF(B6=D6,1,0))</f>
        <v>0</v>
      </c>
      <c r="AL6" s="33">
        <f>IF(B6&lt;D6,1,0)</f>
        <v>1</v>
      </c>
      <c r="AM6" s="31"/>
      <c r="AN6" s="32"/>
      <c r="AO6" s="33"/>
      <c r="AP6" s="31">
        <f>IF(H6&gt;J6,1,0)</f>
        <v>0</v>
      </c>
      <c r="AQ6" s="32">
        <f>IF(H6="",0,IF(H6=J6,1,0))</f>
        <v>0</v>
      </c>
      <c r="AR6" s="33">
        <f>IF(H6&lt;J6,1,0)</f>
        <v>1</v>
      </c>
      <c r="AS6" s="31">
        <f>IF(K6&gt;M6,1,0)</f>
        <v>0</v>
      </c>
      <c r="AT6" s="32">
        <f>IF(K6="",0,IF(K6=M6,1,0))</f>
        <v>0</v>
      </c>
      <c r="AU6" s="33">
        <f>IF(K6&lt;M6,1,0)</f>
        <v>1</v>
      </c>
      <c r="AV6" s="31">
        <f>IF(N6&gt;P6,1,0)</f>
        <v>0</v>
      </c>
      <c r="AW6" s="32">
        <f>IF(N6="",0,IF(N6=P6,1,0))</f>
        <v>0</v>
      </c>
      <c r="AX6" s="33">
        <f>IF(N6&lt;P6,1,0)</f>
        <v>1</v>
      </c>
      <c r="AY6" s="31">
        <f>IF(Q6&gt;S6,1,0)</f>
        <v>0</v>
      </c>
      <c r="AZ6" s="32">
        <f>IF(Q6="",0,IF(Q6=S6,1,0))</f>
        <v>0</v>
      </c>
      <c r="BA6" s="33">
        <f>IF(Q6&lt;S6,1,0)</f>
        <v>1</v>
      </c>
    </row>
    <row r="7" spans="1:53" ht="20.100000000000001" customHeight="1">
      <c r="A7" s="20" t="s">
        <v>52</v>
      </c>
      <c r="B7" s="4">
        <v>5</v>
      </c>
      <c r="C7" s="26" t="s">
        <v>7</v>
      </c>
      <c r="D7" s="5">
        <v>2</v>
      </c>
      <c r="E7" s="4">
        <v>6</v>
      </c>
      <c r="F7" s="26" t="s">
        <v>7</v>
      </c>
      <c r="G7" s="5">
        <v>3</v>
      </c>
      <c r="H7" s="39"/>
      <c r="I7" s="40" t="s">
        <v>6</v>
      </c>
      <c r="J7" s="30"/>
      <c r="K7" s="4">
        <v>3</v>
      </c>
      <c r="L7" s="26" t="s">
        <v>7</v>
      </c>
      <c r="M7" s="5">
        <v>1</v>
      </c>
      <c r="N7" s="4">
        <v>5</v>
      </c>
      <c r="O7" s="26" t="s">
        <v>7</v>
      </c>
      <c r="P7" s="5">
        <v>0</v>
      </c>
      <c r="Q7" s="4">
        <v>2</v>
      </c>
      <c r="R7" s="26" t="s">
        <v>7</v>
      </c>
      <c r="S7" s="5">
        <v>3</v>
      </c>
      <c r="T7" s="80"/>
      <c r="U7" s="81"/>
      <c r="V7" s="81"/>
      <c r="W7" s="81"/>
      <c r="X7" s="81"/>
      <c r="Y7" s="82"/>
      <c r="Z7" s="29">
        <f t="shared" si="0"/>
        <v>5</v>
      </c>
      <c r="AA7" s="24">
        <f t="shared" si="1"/>
        <v>4</v>
      </c>
      <c r="AB7" s="24">
        <f t="shared" si="1"/>
        <v>0</v>
      </c>
      <c r="AC7" s="25">
        <f t="shared" si="1"/>
        <v>1</v>
      </c>
      <c r="AD7" s="47">
        <f t="shared" si="2"/>
        <v>21</v>
      </c>
      <c r="AE7" s="46" t="s">
        <v>7</v>
      </c>
      <c r="AF7" s="25">
        <f t="shared" si="3"/>
        <v>9</v>
      </c>
      <c r="AG7" s="86" t="s">
        <v>59</v>
      </c>
      <c r="AH7" s="34">
        <f t="shared" si="4"/>
        <v>12</v>
      </c>
      <c r="AJ7" s="31">
        <f>IF(B7&gt;D7,1,0)</f>
        <v>1</v>
      </c>
      <c r="AK7" s="32">
        <f>IF(B7="",0,IF(B7=D7,1,0))</f>
        <v>0</v>
      </c>
      <c r="AL7" s="33">
        <f>IF(B7&lt;D7,1,0)</f>
        <v>0</v>
      </c>
      <c r="AM7" s="31">
        <f>IF(E7&gt;G7,1,0)</f>
        <v>1</v>
      </c>
      <c r="AN7" s="32">
        <f>IF(E7="",0,IF(E7=G7,1,0))</f>
        <v>0</v>
      </c>
      <c r="AO7" s="33">
        <f>IF(E7&lt;G7,1,0)</f>
        <v>0</v>
      </c>
      <c r="AP7" s="31"/>
      <c r="AQ7" s="32"/>
      <c r="AR7" s="33"/>
      <c r="AS7" s="31">
        <f>IF(K7&gt;M7,1,0)</f>
        <v>1</v>
      </c>
      <c r="AT7" s="32">
        <f>IF(K7="",0,IF(K7=M7,1,0))</f>
        <v>0</v>
      </c>
      <c r="AU7" s="33">
        <f>IF(K7&lt;M7,1,0)</f>
        <v>0</v>
      </c>
      <c r="AV7" s="31">
        <f>IF(N7&gt;P7,1,0)</f>
        <v>1</v>
      </c>
      <c r="AW7" s="32">
        <f>IF(N7="",0,IF(N7=P7,1,0))</f>
        <v>0</v>
      </c>
      <c r="AX7" s="33">
        <f>IF(N7&lt;P7,1,0)</f>
        <v>0</v>
      </c>
      <c r="AY7" s="31">
        <f>IF(Q7&gt;S7,1,0)</f>
        <v>0</v>
      </c>
      <c r="AZ7" s="32">
        <f>IF(Q7="",0,IF(Q7=S7,1,0))</f>
        <v>0</v>
      </c>
      <c r="BA7" s="33">
        <f>IF(Q7&lt;S7,1,0)</f>
        <v>1</v>
      </c>
    </row>
    <row r="8" spans="1:53" ht="20.100000000000001" customHeight="1">
      <c r="A8" s="20" t="s">
        <v>49</v>
      </c>
      <c r="B8" s="4">
        <v>2</v>
      </c>
      <c r="C8" s="26" t="s">
        <v>7</v>
      </c>
      <c r="D8" s="5">
        <v>3</v>
      </c>
      <c r="E8" s="4">
        <v>2</v>
      </c>
      <c r="F8" s="26" t="s">
        <v>7</v>
      </c>
      <c r="G8" s="5">
        <v>1</v>
      </c>
      <c r="H8" s="4">
        <v>1</v>
      </c>
      <c r="I8" s="26" t="s">
        <v>7</v>
      </c>
      <c r="J8" s="5">
        <v>3</v>
      </c>
      <c r="K8" s="39"/>
      <c r="L8" s="40" t="s">
        <v>6</v>
      </c>
      <c r="M8" s="30"/>
      <c r="N8" s="4">
        <v>6</v>
      </c>
      <c r="O8" s="26" t="s">
        <v>7</v>
      </c>
      <c r="P8" s="5">
        <v>2</v>
      </c>
      <c r="Q8" s="4">
        <v>3</v>
      </c>
      <c r="R8" s="26" t="s">
        <v>7</v>
      </c>
      <c r="S8" s="5">
        <v>3</v>
      </c>
      <c r="T8" s="80"/>
      <c r="U8" s="81"/>
      <c r="V8" s="81"/>
      <c r="W8" s="81"/>
      <c r="X8" s="81"/>
      <c r="Y8" s="82"/>
      <c r="Z8" s="29">
        <f t="shared" si="0"/>
        <v>5</v>
      </c>
      <c r="AA8" s="24">
        <f t="shared" si="1"/>
        <v>2</v>
      </c>
      <c r="AB8" s="24">
        <f t="shared" si="1"/>
        <v>1</v>
      </c>
      <c r="AC8" s="25">
        <f t="shared" si="1"/>
        <v>2</v>
      </c>
      <c r="AD8" s="47">
        <f t="shared" si="2"/>
        <v>14</v>
      </c>
      <c r="AE8" s="46" t="s">
        <v>7</v>
      </c>
      <c r="AF8" s="25">
        <f t="shared" si="3"/>
        <v>12</v>
      </c>
      <c r="AG8" s="86" t="s">
        <v>63</v>
      </c>
      <c r="AH8" s="34">
        <f t="shared" si="4"/>
        <v>7</v>
      </c>
      <c r="AJ8" s="31">
        <f>IF(B8&gt;D8,1,0)</f>
        <v>0</v>
      </c>
      <c r="AK8" s="32">
        <f>IF(B8="",0,IF(B8=D8,1,0))</f>
        <v>0</v>
      </c>
      <c r="AL8" s="33">
        <f>IF(B8&lt;D8,1,0)</f>
        <v>1</v>
      </c>
      <c r="AM8" s="31">
        <f>IF(E8&gt;G8,1,0)</f>
        <v>1</v>
      </c>
      <c r="AN8" s="32">
        <f>IF(E8="",0,IF(E8=G8,1,0))</f>
        <v>0</v>
      </c>
      <c r="AO8" s="33">
        <f>IF(E8&lt;G8,1,0)</f>
        <v>0</v>
      </c>
      <c r="AP8" s="31">
        <f>IF(H8&gt;J8,1,0)</f>
        <v>0</v>
      </c>
      <c r="AQ8" s="32">
        <f>IF(H8="",0,IF(H8=J8,1,0))</f>
        <v>0</v>
      </c>
      <c r="AR8" s="33">
        <f>IF(H8&lt;J8,1,0)</f>
        <v>1</v>
      </c>
      <c r="AS8" s="31"/>
      <c r="AT8" s="32"/>
      <c r="AU8" s="33"/>
      <c r="AV8" s="31">
        <f>IF(N8&gt;P8,1,0)</f>
        <v>1</v>
      </c>
      <c r="AW8" s="32">
        <f>IF(N8="",0,IF(N8=P8,1,0))</f>
        <v>0</v>
      </c>
      <c r="AX8" s="33">
        <f>IF(N8&lt;P8,1,0)</f>
        <v>0</v>
      </c>
      <c r="AY8" s="31">
        <f>IF(Q8&gt;S8,1,0)</f>
        <v>0</v>
      </c>
      <c r="AZ8" s="32">
        <f>IF(Q8="",0,IF(Q8=S8,1,0))</f>
        <v>1</v>
      </c>
      <c r="BA8" s="33">
        <f>IF(Q8&lt;S8,1,0)</f>
        <v>0</v>
      </c>
    </row>
    <row r="9" spans="1:53" ht="20.100000000000001" customHeight="1">
      <c r="A9" s="20" t="s">
        <v>53</v>
      </c>
      <c r="B9" s="4">
        <v>6</v>
      </c>
      <c r="C9" s="26" t="s">
        <v>7</v>
      </c>
      <c r="D9" s="5">
        <v>3</v>
      </c>
      <c r="E9" s="4">
        <v>5</v>
      </c>
      <c r="F9" s="26" t="s">
        <v>7</v>
      </c>
      <c r="G9" s="5">
        <v>2</v>
      </c>
      <c r="H9" s="4">
        <v>0</v>
      </c>
      <c r="I9" s="26" t="s">
        <v>7</v>
      </c>
      <c r="J9" s="5">
        <v>5</v>
      </c>
      <c r="K9" s="4">
        <v>2</v>
      </c>
      <c r="L9" s="26" t="s">
        <v>7</v>
      </c>
      <c r="M9" s="5">
        <v>6</v>
      </c>
      <c r="N9" s="39"/>
      <c r="O9" s="40" t="s">
        <v>6</v>
      </c>
      <c r="P9" s="30"/>
      <c r="Q9" s="4">
        <v>6</v>
      </c>
      <c r="R9" s="26" t="s">
        <v>7</v>
      </c>
      <c r="S9" s="5">
        <v>2</v>
      </c>
      <c r="T9" s="80"/>
      <c r="U9" s="81"/>
      <c r="V9" s="81"/>
      <c r="W9" s="81"/>
      <c r="X9" s="81"/>
      <c r="Y9" s="82"/>
      <c r="Z9" s="29">
        <f t="shared" si="0"/>
        <v>5</v>
      </c>
      <c r="AA9" s="24">
        <f t="shared" si="1"/>
        <v>3</v>
      </c>
      <c r="AB9" s="24">
        <f t="shared" si="1"/>
        <v>0</v>
      </c>
      <c r="AC9" s="25">
        <f t="shared" si="1"/>
        <v>2</v>
      </c>
      <c r="AD9" s="47">
        <f t="shared" si="2"/>
        <v>19</v>
      </c>
      <c r="AE9" s="46" t="s">
        <v>7</v>
      </c>
      <c r="AF9" s="25">
        <f t="shared" si="3"/>
        <v>18</v>
      </c>
      <c r="AG9" s="86" t="s">
        <v>60</v>
      </c>
      <c r="AH9" s="34">
        <f t="shared" si="4"/>
        <v>9</v>
      </c>
      <c r="AJ9" s="31">
        <f>IF(B9&gt;D9,1,0)</f>
        <v>1</v>
      </c>
      <c r="AK9" s="32">
        <f>IF(B9="",0,IF(B9=D9,1,0))</f>
        <v>0</v>
      </c>
      <c r="AL9" s="33">
        <f>IF(B9&lt;D9,1,0)</f>
        <v>0</v>
      </c>
      <c r="AM9" s="31">
        <f>IF(E9&gt;G9,1,0)</f>
        <v>1</v>
      </c>
      <c r="AN9" s="32">
        <f>IF(E9="",0,IF(E9=G9,1,0))</f>
        <v>0</v>
      </c>
      <c r="AO9" s="33">
        <f>IF(E9&lt;G9,1,0)</f>
        <v>0</v>
      </c>
      <c r="AP9" s="31">
        <f>IF(H9&gt;J9,1,0)</f>
        <v>0</v>
      </c>
      <c r="AQ9" s="32">
        <f>IF(H9="",0,IF(H9=J9,1,0))</f>
        <v>0</v>
      </c>
      <c r="AR9" s="33">
        <f>IF(H9&lt;J9,1,0)</f>
        <v>1</v>
      </c>
      <c r="AS9" s="31">
        <f>IF(K9&gt;M9,1,0)</f>
        <v>0</v>
      </c>
      <c r="AT9" s="32">
        <f>IF(K9="",0,IF(K9=M9,1,0))</f>
        <v>0</v>
      </c>
      <c r="AU9" s="33">
        <f>IF(K9&lt;M9,1,0)</f>
        <v>1</v>
      </c>
      <c r="AV9" s="31"/>
      <c r="AW9" s="32"/>
      <c r="AX9" s="33"/>
      <c r="AY9" s="31">
        <f>IF(Q9&gt;S9,1,0)</f>
        <v>1</v>
      </c>
      <c r="AZ9" s="32">
        <f>IF(Q9="",0,IF(Q9=S9,1,0))</f>
        <v>0</v>
      </c>
      <c r="BA9" s="33">
        <f>IF(Q9&lt;S9,1,0)</f>
        <v>0</v>
      </c>
    </row>
    <row r="10" spans="1:53" ht="20.100000000000001" customHeight="1" thickBot="1">
      <c r="A10" s="21" t="s">
        <v>50</v>
      </c>
      <c r="B10" s="22">
        <v>2</v>
      </c>
      <c r="C10" s="27" t="s">
        <v>7</v>
      </c>
      <c r="D10" s="23">
        <v>5</v>
      </c>
      <c r="E10" s="22">
        <v>4</v>
      </c>
      <c r="F10" s="27" t="s">
        <v>7</v>
      </c>
      <c r="G10" s="23">
        <v>3</v>
      </c>
      <c r="H10" s="22">
        <v>3</v>
      </c>
      <c r="I10" s="27" t="s">
        <v>7</v>
      </c>
      <c r="J10" s="23">
        <v>2</v>
      </c>
      <c r="K10" s="22">
        <v>3</v>
      </c>
      <c r="L10" s="27" t="s">
        <v>7</v>
      </c>
      <c r="M10" s="23">
        <v>3</v>
      </c>
      <c r="N10" s="22">
        <v>2</v>
      </c>
      <c r="O10" s="27" t="s">
        <v>7</v>
      </c>
      <c r="P10" s="23">
        <v>6</v>
      </c>
      <c r="Q10" s="42"/>
      <c r="R10" s="43" t="s">
        <v>6</v>
      </c>
      <c r="S10" s="44"/>
      <c r="T10" s="83"/>
      <c r="U10" s="84"/>
      <c r="V10" s="84"/>
      <c r="W10" s="84"/>
      <c r="X10" s="84"/>
      <c r="Y10" s="85"/>
      <c r="Z10" s="35">
        <f t="shared" si="0"/>
        <v>5</v>
      </c>
      <c r="AA10" s="36">
        <f t="shared" si="1"/>
        <v>2</v>
      </c>
      <c r="AB10" s="36">
        <f t="shared" si="1"/>
        <v>1</v>
      </c>
      <c r="AC10" s="37">
        <f t="shared" si="1"/>
        <v>2</v>
      </c>
      <c r="AD10" s="48">
        <f t="shared" si="2"/>
        <v>14</v>
      </c>
      <c r="AE10" s="49" t="s">
        <v>7</v>
      </c>
      <c r="AF10" s="37">
        <f t="shared" si="3"/>
        <v>19</v>
      </c>
      <c r="AG10" s="87" t="s">
        <v>56</v>
      </c>
      <c r="AH10" s="38">
        <f t="shared" si="4"/>
        <v>7</v>
      </c>
      <c r="AJ10" s="31">
        <f>IF(B10&gt;D10,1,0)</f>
        <v>0</v>
      </c>
      <c r="AK10" s="32">
        <f>IF(B10="",0,IF(B10=D10,1,0))</f>
        <v>0</v>
      </c>
      <c r="AL10" s="33">
        <f>IF(B10&lt;D10,1,0)</f>
        <v>1</v>
      </c>
      <c r="AM10" s="31">
        <f>IF(E10&gt;G10,1,0)</f>
        <v>1</v>
      </c>
      <c r="AN10" s="32">
        <f>IF(E10="",0,IF(E10=G10,1,0))</f>
        <v>0</v>
      </c>
      <c r="AO10" s="33">
        <f>IF(E10&lt;G10,1,0)</f>
        <v>0</v>
      </c>
      <c r="AP10" s="31">
        <f>IF(H10&gt;J10,1,0)</f>
        <v>1</v>
      </c>
      <c r="AQ10" s="32">
        <f>IF(H10="",0,IF(H10=J10,1,0))</f>
        <v>0</v>
      </c>
      <c r="AR10" s="33">
        <f>IF(H10&lt;J10,1,0)</f>
        <v>0</v>
      </c>
      <c r="AS10" s="31">
        <f>IF(K10&gt;M10,1,0)</f>
        <v>0</v>
      </c>
      <c r="AT10" s="32">
        <f>IF(K10="",0,IF(K10=M10,1,0))</f>
        <v>1</v>
      </c>
      <c r="AU10" s="33">
        <f>IF(K10&lt;M10,1,0)</f>
        <v>0</v>
      </c>
      <c r="AV10" s="31">
        <f>IF(N10&gt;P10,1,0)</f>
        <v>0</v>
      </c>
      <c r="AW10" s="32">
        <f>IF(N10="",0,IF(N10=P10,1,0))</f>
        <v>0</v>
      </c>
      <c r="AX10" s="33">
        <f>IF(N10&lt;P10,1,0)</f>
        <v>1</v>
      </c>
      <c r="AY10" s="31"/>
      <c r="AZ10" s="32"/>
      <c r="BA10" s="33"/>
    </row>
    <row r="11" spans="1:53" ht="30" customHeight="1" thickBot="1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</row>
    <row r="12" spans="1:53" ht="17.25" customHeight="1">
      <c r="A12" s="52" t="s">
        <v>8</v>
      </c>
      <c r="B12" s="66" t="str">
        <f t="shared" ref="B12:B17" si="5">A5</f>
        <v>TUČEK Roman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7" t="s">
        <v>0</v>
      </c>
      <c r="P12" s="68"/>
      <c r="Q12" s="66" t="str">
        <f>A9</f>
        <v>MALINKOVIČ Martin</v>
      </c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8">
        <v>3</v>
      </c>
      <c r="AE12" s="9" t="s">
        <v>7</v>
      </c>
      <c r="AF12" s="10">
        <v>6</v>
      </c>
      <c r="AG12" s="88"/>
      <c r="AH12" s="7"/>
    </row>
    <row r="13" spans="1:53" ht="17.25" customHeight="1">
      <c r="A13" s="53"/>
      <c r="B13" s="61" t="str">
        <f t="shared" si="5"/>
        <v>BUŠO Lukáš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2" t="s">
        <v>0</v>
      </c>
      <c r="P13" s="63"/>
      <c r="Q13" s="61" t="str">
        <f>A8</f>
        <v>NAVRÁTIL Daniel</v>
      </c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3">
        <v>1</v>
      </c>
      <c r="AE13" s="2"/>
      <c r="AF13" s="11">
        <v>2</v>
      </c>
      <c r="AG13" s="88"/>
      <c r="AH13" s="7"/>
    </row>
    <row r="14" spans="1:53" ht="17.25" customHeight="1" thickBot="1">
      <c r="A14" s="54"/>
      <c r="B14" s="55" t="str">
        <f t="shared" si="5"/>
        <v>SEM Dalibor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64" t="s">
        <v>0</v>
      </c>
      <c r="P14" s="65"/>
      <c r="Q14" s="55" t="str">
        <f>A10</f>
        <v>PADĚLEK Aleš</v>
      </c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12">
        <v>2</v>
      </c>
      <c r="AE14" s="13" t="s">
        <v>7</v>
      </c>
      <c r="AF14" s="14">
        <v>3</v>
      </c>
      <c r="AG14" s="88"/>
      <c r="AH14" s="7"/>
    </row>
    <row r="15" spans="1:53" ht="17.25" customHeight="1">
      <c r="A15" s="52" t="s">
        <v>9</v>
      </c>
      <c r="B15" s="66" t="str">
        <f t="shared" si="5"/>
        <v>NAVRÁTIL Daniel</v>
      </c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7" t="s">
        <v>0</v>
      </c>
      <c r="P15" s="68"/>
      <c r="Q15" s="66" t="str">
        <f>A7</f>
        <v>SEM Dalibor</v>
      </c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8">
        <v>1</v>
      </c>
      <c r="AE15" s="9" t="s">
        <v>7</v>
      </c>
      <c r="AF15" s="10">
        <v>3</v>
      </c>
      <c r="AG15" s="88"/>
      <c r="AH15" s="7"/>
    </row>
    <row r="16" spans="1:53" ht="17.25" customHeight="1">
      <c r="A16" s="53"/>
      <c r="B16" s="61" t="str">
        <f t="shared" si="5"/>
        <v>MALINKOVIČ Martin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2" t="s">
        <v>0</v>
      </c>
      <c r="P16" s="63"/>
      <c r="Q16" s="61" t="str">
        <f>A6</f>
        <v>BUŠO Lukáš</v>
      </c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3">
        <v>5</v>
      </c>
      <c r="AE16" s="2" t="s">
        <v>7</v>
      </c>
      <c r="AF16" s="11">
        <v>2</v>
      </c>
      <c r="AG16" s="88"/>
      <c r="AH16" s="7"/>
    </row>
    <row r="17" spans="1:34" ht="17.25" customHeight="1" thickBot="1">
      <c r="A17" s="54"/>
      <c r="B17" s="55" t="str">
        <f t="shared" si="5"/>
        <v>PADĚLEK Aleš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64" t="s">
        <v>0</v>
      </c>
      <c r="P17" s="65"/>
      <c r="Q17" s="55" t="str">
        <f>A5</f>
        <v>TUČEK Roman</v>
      </c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12">
        <v>2</v>
      </c>
      <c r="AE17" s="13" t="s">
        <v>7</v>
      </c>
      <c r="AF17" s="14">
        <v>5</v>
      </c>
      <c r="AG17" s="88"/>
      <c r="AH17" s="7"/>
    </row>
    <row r="18" spans="1:34" ht="17.25" customHeight="1">
      <c r="A18" s="52" t="s">
        <v>10</v>
      </c>
      <c r="B18" s="66" t="str">
        <f>A9</f>
        <v>MALINKOVIČ Martin</v>
      </c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7" t="s">
        <v>0</v>
      </c>
      <c r="P18" s="68"/>
      <c r="Q18" s="66" t="str">
        <f>A8</f>
        <v>NAVRÁTIL Daniel</v>
      </c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8">
        <v>2</v>
      </c>
      <c r="AE18" s="9" t="s">
        <v>7</v>
      </c>
      <c r="AF18" s="10">
        <v>6</v>
      </c>
      <c r="AG18" s="88"/>
      <c r="AH18" s="7"/>
    </row>
    <row r="19" spans="1:34" ht="17.25" customHeight="1">
      <c r="A19" s="53"/>
      <c r="B19" s="61" t="str">
        <f>A5</f>
        <v>TUČEK Roman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2" t="s">
        <v>0</v>
      </c>
      <c r="P19" s="63"/>
      <c r="Q19" s="61" t="str">
        <f>A7</f>
        <v>SEM Dalibor</v>
      </c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3">
        <v>2</v>
      </c>
      <c r="AE19" s="2" t="s">
        <v>7</v>
      </c>
      <c r="AF19" s="11">
        <v>5</v>
      </c>
      <c r="AG19" s="88"/>
      <c r="AH19" s="7"/>
    </row>
    <row r="20" spans="1:34" ht="17.25" customHeight="1" thickBot="1">
      <c r="A20" s="54"/>
      <c r="B20" s="55" t="str">
        <f>A10</f>
        <v>PADĚLEK Aleš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64" t="s">
        <v>0</v>
      </c>
      <c r="P20" s="65"/>
      <c r="Q20" s="55" t="str">
        <f>A6</f>
        <v>BUŠO Lukáš</v>
      </c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12">
        <v>4</v>
      </c>
      <c r="AE20" s="13" t="s">
        <v>7</v>
      </c>
      <c r="AF20" s="14">
        <v>3</v>
      </c>
      <c r="AG20" s="88"/>
      <c r="AH20" s="7"/>
    </row>
    <row r="21" spans="1:34" ht="17.25" customHeight="1">
      <c r="A21" s="52" t="s">
        <v>11</v>
      </c>
      <c r="B21" s="66" t="str">
        <f>A7</f>
        <v>SEM Dalibor</v>
      </c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7" t="s">
        <v>0</v>
      </c>
      <c r="P21" s="68"/>
      <c r="Q21" s="66" t="str">
        <f>A6</f>
        <v>BUŠO Lukáš</v>
      </c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8">
        <v>6</v>
      </c>
      <c r="AE21" s="9" t="s">
        <v>7</v>
      </c>
      <c r="AF21" s="10">
        <v>3</v>
      </c>
      <c r="AG21" s="88"/>
      <c r="AH21" s="7"/>
    </row>
    <row r="22" spans="1:34" ht="17.25" customHeight="1">
      <c r="A22" s="53"/>
      <c r="B22" s="61" t="str">
        <f>A8</f>
        <v>NAVRÁTIL Daniel</v>
      </c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2" t="s">
        <v>0</v>
      </c>
      <c r="P22" s="63"/>
      <c r="Q22" s="61" t="str">
        <f>A5</f>
        <v>TUČEK Roman</v>
      </c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3">
        <v>2</v>
      </c>
      <c r="AE22" s="2" t="s">
        <v>7</v>
      </c>
      <c r="AF22" s="11">
        <v>3</v>
      </c>
      <c r="AG22" s="88"/>
      <c r="AH22" s="7"/>
    </row>
    <row r="23" spans="1:34" ht="17.25" customHeight="1" thickBot="1">
      <c r="A23" s="54"/>
      <c r="B23" s="55" t="str">
        <f>A9</f>
        <v>MALINKOVIČ Martin</v>
      </c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64" t="s">
        <v>0</v>
      </c>
      <c r="P23" s="65"/>
      <c r="Q23" s="55" t="str">
        <f>A10</f>
        <v>PADĚLEK Aleš</v>
      </c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12">
        <v>6</v>
      </c>
      <c r="AE23" s="13" t="s">
        <v>7</v>
      </c>
      <c r="AF23" s="14">
        <v>2</v>
      </c>
      <c r="AG23" s="88"/>
      <c r="AH23" s="7"/>
    </row>
    <row r="24" spans="1:34" ht="17.25" customHeight="1">
      <c r="A24" s="52" t="s">
        <v>12</v>
      </c>
      <c r="B24" s="66" t="str">
        <f>A6</f>
        <v>BUŠO Lukáš</v>
      </c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7" t="s">
        <v>0</v>
      </c>
      <c r="P24" s="68"/>
      <c r="Q24" s="66" t="str">
        <f>A5</f>
        <v>TUČEK Roman</v>
      </c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8">
        <v>3</v>
      </c>
      <c r="AE24" s="9" t="s">
        <v>7</v>
      </c>
      <c r="AF24" s="10">
        <v>4</v>
      </c>
      <c r="AG24" s="88"/>
      <c r="AH24" s="7"/>
    </row>
    <row r="25" spans="1:34" ht="17.25" customHeight="1">
      <c r="A25" s="53"/>
      <c r="B25" s="61" t="str">
        <f>A7</f>
        <v>SEM Dalibor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2" t="s">
        <v>0</v>
      </c>
      <c r="P25" s="63"/>
      <c r="Q25" s="61" t="str">
        <f>A9</f>
        <v>MALINKOVIČ Martin</v>
      </c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3">
        <v>5</v>
      </c>
      <c r="AE25" s="2" t="s">
        <v>7</v>
      </c>
      <c r="AF25" s="11">
        <v>0</v>
      </c>
      <c r="AG25" s="88"/>
      <c r="AH25" s="7"/>
    </row>
    <row r="26" spans="1:34" ht="17.25" customHeight="1" thickBot="1">
      <c r="A26" s="54"/>
      <c r="B26" s="55" t="str">
        <f>A8</f>
        <v>NAVRÁTIL Daniel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64" t="s">
        <v>0</v>
      </c>
      <c r="P26" s="65"/>
      <c r="Q26" s="55" t="str">
        <f>A10</f>
        <v>PADĚLEK Aleš</v>
      </c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12">
        <v>3</v>
      </c>
      <c r="AE26" s="13" t="s">
        <v>7</v>
      </c>
      <c r="AF26" s="14">
        <v>3</v>
      </c>
      <c r="AG26" s="88"/>
      <c r="AH26" s="7"/>
    </row>
  </sheetData>
  <mergeCells count="62">
    <mergeCell ref="A11:AH11"/>
    <mergeCell ref="A12:A14"/>
    <mergeCell ref="B12:N12"/>
    <mergeCell ref="O12:P12"/>
    <mergeCell ref="A1:AH1"/>
    <mergeCell ref="A2:AH2"/>
    <mergeCell ref="A3:AH3"/>
    <mergeCell ref="B4:D4"/>
    <mergeCell ref="E4:G4"/>
    <mergeCell ref="H4:J4"/>
    <mergeCell ref="K4:M4"/>
    <mergeCell ref="N4:P4"/>
    <mergeCell ref="Q4:S4"/>
    <mergeCell ref="AD4:AF4"/>
    <mergeCell ref="T4:Y10"/>
    <mergeCell ref="Q12:AC12"/>
    <mergeCell ref="B13:N13"/>
    <mergeCell ref="Q15:AC15"/>
    <mergeCell ref="B16:N16"/>
    <mergeCell ref="O16:P16"/>
    <mergeCell ref="Q16:AC16"/>
    <mergeCell ref="O13:P13"/>
    <mergeCell ref="Q13:AC13"/>
    <mergeCell ref="B14:N14"/>
    <mergeCell ref="O14:P14"/>
    <mergeCell ref="Q14:AC14"/>
    <mergeCell ref="B17:N17"/>
    <mergeCell ref="O17:P17"/>
    <mergeCell ref="Q17:AC17"/>
    <mergeCell ref="A18:A20"/>
    <mergeCell ref="B18:N18"/>
    <mergeCell ref="O18:P18"/>
    <mergeCell ref="Q18:AC18"/>
    <mergeCell ref="A15:A17"/>
    <mergeCell ref="B15:N15"/>
    <mergeCell ref="O15:P15"/>
    <mergeCell ref="Q21:AC21"/>
    <mergeCell ref="B22:N22"/>
    <mergeCell ref="O22:P22"/>
    <mergeCell ref="Q22:AC22"/>
    <mergeCell ref="B19:N19"/>
    <mergeCell ref="O19:P19"/>
    <mergeCell ref="Q19:AC19"/>
    <mergeCell ref="B20:N20"/>
    <mergeCell ref="O20:P20"/>
    <mergeCell ref="Q20:AC20"/>
    <mergeCell ref="B23:N23"/>
    <mergeCell ref="O23:P23"/>
    <mergeCell ref="Q23:AC23"/>
    <mergeCell ref="A24:A26"/>
    <mergeCell ref="B24:N24"/>
    <mergeCell ref="O24:P24"/>
    <mergeCell ref="Q24:AC24"/>
    <mergeCell ref="A21:A23"/>
    <mergeCell ref="B21:N21"/>
    <mergeCell ref="O21:P21"/>
    <mergeCell ref="B25:N25"/>
    <mergeCell ref="O25:P25"/>
    <mergeCell ref="Q25:AC25"/>
    <mergeCell ref="B26:N26"/>
    <mergeCell ref="O26:P26"/>
    <mergeCell ref="Q26:AC26"/>
  </mergeCells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ignoredErrors>
    <ignoredError sqref="Q17:Q18 B2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Q37"/>
  <sheetViews>
    <sheetView tabSelected="1" workbookViewId="0">
      <selection activeCell="Q8" sqref="Q8"/>
    </sheetView>
  </sheetViews>
  <sheetFormatPr defaultRowHeight="12.75"/>
  <cols>
    <col min="1" max="1" width="5" customWidth="1"/>
    <col min="2" max="2" width="25" customWidth="1"/>
    <col min="4" max="4" width="25" customWidth="1"/>
    <col min="5" max="8" width="4.28515625" customWidth="1"/>
    <col min="10" max="11" width="5" customWidth="1"/>
    <col min="13" max="13" width="5" customWidth="1"/>
    <col min="14" max="14" width="1" customWidth="1"/>
    <col min="15" max="15" width="5" customWidth="1"/>
  </cols>
  <sheetData>
    <row r="1" spans="1:17" ht="23.25">
      <c r="A1" s="90" t="s">
        <v>64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</row>
    <row r="2" spans="1:17">
      <c r="A2" s="91"/>
      <c r="D2" s="92"/>
      <c r="E2" s="92"/>
      <c r="F2" s="92"/>
      <c r="G2" s="92"/>
      <c r="H2" s="92"/>
      <c r="I2" s="92"/>
      <c r="J2" s="92"/>
      <c r="K2" s="92"/>
      <c r="L2" s="92"/>
      <c r="M2" s="91"/>
      <c r="N2" s="92"/>
      <c r="O2" s="93"/>
      <c r="P2" s="92"/>
      <c r="Q2" s="92"/>
    </row>
    <row r="3" spans="1:17" ht="15">
      <c r="A3" s="99" t="s">
        <v>65</v>
      </c>
      <c r="B3" s="99"/>
      <c r="C3" s="100" t="s">
        <v>66</v>
      </c>
      <c r="D3" s="100"/>
      <c r="E3" s="100"/>
      <c r="F3" s="100"/>
      <c r="G3" s="100"/>
      <c r="H3" s="100"/>
      <c r="I3" s="100"/>
      <c r="J3" s="99" t="s">
        <v>67</v>
      </c>
      <c r="K3" s="99"/>
      <c r="L3" s="100" t="s">
        <v>68</v>
      </c>
      <c r="M3" s="100"/>
      <c r="N3" s="100"/>
      <c r="O3" s="100"/>
      <c r="P3" s="100"/>
      <c r="Q3" s="100"/>
    </row>
    <row r="4" spans="1:17" ht="15">
      <c r="A4" s="99" t="s">
        <v>69</v>
      </c>
      <c r="B4" s="99"/>
      <c r="C4" s="100" t="s">
        <v>70</v>
      </c>
      <c r="D4" s="100"/>
      <c r="E4" s="100"/>
      <c r="F4" s="100"/>
      <c r="G4" s="100"/>
      <c r="H4" s="100"/>
      <c r="I4" s="100"/>
      <c r="J4" s="99" t="s">
        <v>71</v>
      </c>
      <c r="K4" s="99"/>
      <c r="L4" s="100" t="s">
        <v>72</v>
      </c>
      <c r="M4" s="100"/>
      <c r="N4" s="100"/>
      <c r="O4" s="100"/>
      <c r="P4" s="100"/>
      <c r="Q4" s="100"/>
    </row>
    <row r="5" spans="1:17" ht="15">
      <c r="A5" s="99" t="s">
        <v>73</v>
      </c>
      <c r="B5" s="99"/>
      <c r="C5" s="100" t="s">
        <v>74</v>
      </c>
      <c r="D5" s="100"/>
      <c r="E5" s="100"/>
      <c r="F5" s="100"/>
      <c r="G5" s="100"/>
      <c r="H5" s="100"/>
      <c r="I5" s="100"/>
      <c r="J5" s="99"/>
      <c r="K5" s="99"/>
      <c r="L5" s="100"/>
      <c r="M5" s="100"/>
      <c r="N5" s="100"/>
      <c r="O5" s="100"/>
      <c r="P5" s="100"/>
      <c r="Q5" s="100"/>
    </row>
    <row r="6" spans="1:17">
      <c r="A6" s="91"/>
      <c r="D6" s="92"/>
      <c r="E6" s="92"/>
      <c r="F6" s="92"/>
      <c r="G6" s="92"/>
      <c r="H6" s="92"/>
      <c r="I6" s="92"/>
      <c r="J6" s="92"/>
      <c r="K6" s="92"/>
      <c r="L6" s="92"/>
      <c r="M6" s="91"/>
      <c r="N6" s="92"/>
      <c r="O6" s="93"/>
      <c r="P6" s="92"/>
      <c r="Q6" s="92"/>
    </row>
    <row r="7" spans="1:17" ht="15">
      <c r="A7" s="92" t="s">
        <v>75</v>
      </c>
      <c r="B7" s="92" t="s">
        <v>76</v>
      </c>
      <c r="C7" s="94" t="s">
        <v>77</v>
      </c>
      <c r="D7" s="94"/>
      <c r="E7" s="96" t="s">
        <v>78</v>
      </c>
      <c r="F7" s="96" t="s">
        <v>79</v>
      </c>
      <c r="G7" s="96" t="s">
        <v>80</v>
      </c>
      <c r="H7" s="96" t="s">
        <v>81</v>
      </c>
      <c r="I7" s="96" t="s">
        <v>82</v>
      </c>
      <c r="J7" s="96" t="s">
        <v>83</v>
      </c>
      <c r="K7" s="96" t="s">
        <v>84</v>
      </c>
      <c r="L7" s="96" t="s">
        <v>85</v>
      </c>
      <c r="M7" s="96" t="s">
        <v>86</v>
      </c>
      <c r="N7" s="96" t="s">
        <v>75</v>
      </c>
      <c r="O7" s="96" t="s">
        <v>87</v>
      </c>
      <c r="P7" s="92"/>
      <c r="Q7" s="92"/>
    </row>
    <row r="8" spans="1:17" ht="15">
      <c r="A8" s="95" t="s">
        <v>59</v>
      </c>
      <c r="B8" s="95" t="s">
        <v>88</v>
      </c>
      <c r="C8" s="97" t="s">
        <v>89</v>
      </c>
      <c r="D8" s="97"/>
      <c r="E8" s="96">
        <v>7</v>
      </c>
      <c r="F8" s="96">
        <v>4</v>
      </c>
      <c r="G8" s="96">
        <v>3</v>
      </c>
      <c r="H8" s="96">
        <v>0</v>
      </c>
      <c r="I8" s="96">
        <v>15</v>
      </c>
      <c r="J8" s="96">
        <v>78</v>
      </c>
      <c r="K8" s="96">
        <v>8</v>
      </c>
      <c r="L8" s="96">
        <v>539</v>
      </c>
      <c r="M8" s="96">
        <v>8</v>
      </c>
      <c r="N8" s="96" t="s">
        <v>7</v>
      </c>
      <c r="O8" s="96">
        <v>4</v>
      </c>
      <c r="P8" s="92"/>
      <c r="Q8" s="92"/>
    </row>
    <row r="9" spans="1:17" ht="15">
      <c r="A9" s="95" t="s">
        <v>60</v>
      </c>
      <c r="B9" s="95" t="s">
        <v>90</v>
      </c>
      <c r="C9" s="97" t="s">
        <v>91</v>
      </c>
      <c r="D9" s="97"/>
      <c r="E9" s="96">
        <v>7</v>
      </c>
      <c r="F9" s="96">
        <v>4</v>
      </c>
      <c r="G9" s="96">
        <v>3</v>
      </c>
      <c r="H9" s="96">
        <v>0</v>
      </c>
      <c r="I9" s="96">
        <v>15</v>
      </c>
      <c r="J9" s="96">
        <v>70</v>
      </c>
      <c r="K9" s="96">
        <v>20</v>
      </c>
      <c r="L9" s="96">
        <v>513</v>
      </c>
      <c r="M9" s="96">
        <v>20</v>
      </c>
      <c r="N9" s="96" t="s">
        <v>7</v>
      </c>
      <c r="O9" s="96">
        <v>9</v>
      </c>
      <c r="P9" s="92"/>
      <c r="Q9" s="92"/>
    </row>
    <row r="10" spans="1:17" ht="15">
      <c r="A10" s="95" t="s">
        <v>62</v>
      </c>
      <c r="B10" s="95" t="s">
        <v>92</v>
      </c>
      <c r="C10" s="97" t="s">
        <v>91</v>
      </c>
      <c r="D10" s="97"/>
      <c r="E10" s="96">
        <v>7</v>
      </c>
      <c r="F10" s="96">
        <v>4</v>
      </c>
      <c r="G10" s="96">
        <v>2</v>
      </c>
      <c r="H10" s="96">
        <v>1</v>
      </c>
      <c r="I10" s="96">
        <v>14</v>
      </c>
      <c r="J10" s="96">
        <v>67</v>
      </c>
      <c r="K10" s="96">
        <v>18</v>
      </c>
      <c r="L10" s="96">
        <v>517</v>
      </c>
      <c r="M10" s="96">
        <v>22</v>
      </c>
      <c r="N10" s="96" t="s">
        <v>7</v>
      </c>
      <c r="O10" s="96">
        <v>7</v>
      </c>
      <c r="P10" s="92"/>
      <c r="Q10" s="92"/>
    </row>
    <row r="11" spans="1:17" ht="15">
      <c r="A11" s="95" t="s">
        <v>63</v>
      </c>
      <c r="B11" s="95" t="s">
        <v>93</v>
      </c>
      <c r="C11" s="97" t="s">
        <v>74</v>
      </c>
      <c r="D11" s="97"/>
      <c r="E11" s="96">
        <v>7</v>
      </c>
      <c r="F11" s="96">
        <v>4</v>
      </c>
      <c r="G11" s="96">
        <v>2</v>
      </c>
      <c r="H11" s="96">
        <v>1</v>
      </c>
      <c r="I11" s="96">
        <v>14</v>
      </c>
      <c r="J11" s="96">
        <v>62</v>
      </c>
      <c r="K11" s="96">
        <v>20</v>
      </c>
      <c r="L11" s="96">
        <v>510</v>
      </c>
      <c r="M11" s="96">
        <v>20</v>
      </c>
      <c r="N11" s="96" t="s">
        <v>7</v>
      </c>
      <c r="O11" s="96">
        <v>13</v>
      </c>
      <c r="P11" s="92"/>
      <c r="Q11" s="92"/>
    </row>
    <row r="12" spans="1:17" ht="15">
      <c r="A12" s="95" t="s">
        <v>56</v>
      </c>
      <c r="B12" s="95" t="s">
        <v>94</v>
      </c>
      <c r="C12" s="97" t="s">
        <v>95</v>
      </c>
      <c r="D12" s="97"/>
      <c r="E12" s="96">
        <v>7</v>
      </c>
      <c r="F12" s="96">
        <v>3</v>
      </c>
      <c r="G12" s="96">
        <v>4</v>
      </c>
      <c r="H12" s="96">
        <v>0</v>
      </c>
      <c r="I12" s="96">
        <v>13</v>
      </c>
      <c r="J12" s="96">
        <v>71</v>
      </c>
      <c r="K12" s="96">
        <v>18</v>
      </c>
      <c r="L12" s="96">
        <v>472</v>
      </c>
      <c r="M12" s="96">
        <v>20</v>
      </c>
      <c r="N12" s="96" t="s">
        <v>7</v>
      </c>
      <c r="O12" s="96">
        <v>13</v>
      </c>
      <c r="P12" s="92"/>
      <c r="Q12" s="92"/>
    </row>
    <row r="13" spans="1:17" ht="15">
      <c r="A13" s="95" t="s">
        <v>61</v>
      </c>
      <c r="B13" s="95" t="s">
        <v>96</v>
      </c>
      <c r="C13" s="97" t="s">
        <v>97</v>
      </c>
      <c r="D13" s="97"/>
      <c r="E13" s="96">
        <v>7</v>
      </c>
      <c r="F13" s="96">
        <v>3</v>
      </c>
      <c r="G13" s="96">
        <v>3</v>
      </c>
      <c r="H13" s="96">
        <v>1</v>
      </c>
      <c r="I13" s="96">
        <v>12</v>
      </c>
      <c r="J13" s="96">
        <v>64</v>
      </c>
      <c r="K13" s="96">
        <v>28</v>
      </c>
      <c r="L13" s="96">
        <v>495</v>
      </c>
      <c r="M13" s="96">
        <v>41</v>
      </c>
      <c r="N13" s="96" t="s">
        <v>7</v>
      </c>
      <c r="O13" s="96">
        <v>33</v>
      </c>
      <c r="P13" s="92"/>
      <c r="Q13" s="92"/>
    </row>
    <row r="14" spans="1:17" ht="15">
      <c r="A14" s="95" t="s">
        <v>57</v>
      </c>
      <c r="B14" s="95" t="s">
        <v>98</v>
      </c>
      <c r="C14" s="97" t="s">
        <v>99</v>
      </c>
      <c r="D14" s="97"/>
      <c r="E14" s="96">
        <v>7</v>
      </c>
      <c r="F14" s="96">
        <v>4</v>
      </c>
      <c r="G14" s="96">
        <v>0</v>
      </c>
      <c r="H14" s="96">
        <v>3</v>
      </c>
      <c r="I14" s="96">
        <v>12</v>
      </c>
      <c r="J14" s="96">
        <v>59</v>
      </c>
      <c r="K14" s="96">
        <v>17</v>
      </c>
      <c r="L14" s="96">
        <v>476</v>
      </c>
      <c r="M14" s="96">
        <v>22</v>
      </c>
      <c r="N14" s="96" t="s">
        <v>7</v>
      </c>
      <c r="O14" s="96">
        <v>27</v>
      </c>
      <c r="P14" s="92"/>
      <c r="Q14" s="92"/>
    </row>
    <row r="15" spans="1:17" ht="15">
      <c r="A15" s="95" t="s">
        <v>58</v>
      </c>
      <c r="B15" s="95" t="s">
        <v>100</v>
      </c>
      <c r="C15" s="97" t="s">
        <v>97</v>
      </c>
      <c r="D15" s="97"/>
      <c r="E15" s="96">
        <v>7</v>
      </c>
      <c r="F15" s="96">
        <v>3</v>
      </c>
      <c r="G15" s="96">
        <v>2</v>
      </c>
      <c r="H15" s="96">
        <v>2</v>
      </c>
      <c r="I15" s="96">
        <v>11</v>
      </c>
      <c r="J15" s="96">
        <v>86</v>
      </c>
      <c r="K15" s="96">
        <v>15</v>
      </c>
      <c r="L15" s="96">
        <v>498</v>
      </c>
      <c r="M15" s="96">
        <v>15</v>
      </c>
      <c r="N15" s="96" t="s">
        <v>7</v>
      </c>
      <c r="O15" s="96">
        <v>11</v>
      </c>
      <c r="P15" s="92"/>
      <c r="Q15" s="92"/>
    </row>
    <row r="16" spans="1:17" ht="15">
      <c r="A16" s="95" t="s">
        <v>101</v>
      </c>
      <c r="B16" s="95" t="s">
        <v>102</v>
      </c>
      <c r="C16" s="97" t="s">
        <v>103</v>
      </c>
      <c r="D16" s="97"/>
      <c r="E16" s="96">
        <v>7</v>
      </c>
      <c r="F16" s="96">
        <v>3</v>
      </c>
      <c r="G16" s="96">
        <v>2</v>
      </c>
      <c r="H16" s="96">
        <v>2</v>
      </c>
      <c r="I16" s="96">
        <v>11</v>
      </c>
      <c r="J16" s="96">
        <v>80</v>
      </c>
      <c r="K16" s="96">
        <v>16</v>
      </c>
      <c r="L16" s="96">
        <v>506</v>
      </c>
      <c r="M16" s="96">
        <v>19</v>
      </c>
      <c r="N16" s="96" t="s">
        <v>7</v>
      </c>
      <c r="O16" s="96">
        <v>14</v>
      </c>
      <c r="P16" s="92"/>
      <c r="Q16" s="92"/>
    </row>
    <row r="17" spans="1:17" ht="15">
      <c r="A17" s="95" t="s">
        <v>104</v>
      </c>
      <c r="B17" s="95" t="s">
        <v>105</v>
      </c>
      <c r="C17" s="98" t="s">
        <v>91</v>
      </c>
      <c r="D17" s="98"/>
      <c r="E17" s="96">
        <v>7</v>
      </c>
      <c r="F17" s="96">
        <v>3</v>
      </c>
      <c r="G17" s="96">
        <v>2</v>
      </c>
      <c r="H17" s="96">
        <v>2</v>
      </c>
      <c r="I17" s="96">
        <v>11</v>
      </c>
      <c r="J17" s="96">
        <v>79</v>
      </c>
      <c r="K17" s="96">
        <v>14</v>
      </c>
      <c r="L17" s="96">
        <v>476</v>
      </c>
      <c r="M17" s="96">
        <v>15</v>
      </c>
      <c r="N17" s="96" t="s">
        <v>7</v>
      </c>
      <c r="O17" s="96">
        <v>8</v>
      </c>
      <c r="P17" s="92"/>
      <c r="Q17" s="92"/>
    </row>
    <row r="18" spans="1:17" ht="15">
      <c r="A18" s="95" t="s">
        <v>106</v>
      </c>
      <c r="B18" s="95" t="s">
        <v>107</v>
      </c>
      <c r="C18" s="97" t="s">
        <v>108</v>
      </c>
      <c r="D18" s="97"/>
      <c r="E18" s="96">
        <v>7</v>
      </c>
      <c r="F18" s="96">
        <v>3</v>
      </c>
      <c r="G18" s="96">
        <v>2</v>
      </c>
      <c r="H18" s="96">
        <v>2</v>
      </c>
      <c r="I18" s="96">
        <v>11</v>
      </c>
      <c r="J18" s="96">
        <v>64</v>
      </c>
      <c r="K18" s="96">
        <v>18</v>
      </c>
      <c r="L18" s="96">
        <v>450</v>
      </c>
      <c r="M18" s="96">
        <v>22</v>
      </c>
      <c r="N18" s="96" t="s">
        <v>7</v>
      </c>
      <c r="O18" s="96">
        <v>18</v>
      </c>
      <c r="P18" s="92"/>
      <c r="Q18" s="92"/>
    </row>
    <row r="19" spans="1:17" ht="15">
      <c r="A19" s="95" t="s">
        <v>109</v>
      </c>
      <c r="B19" s="95" t="s">
        <v>110</v>
      </c>
      <c r="C19" s="97" t="s">
        <v>74</v>
      </c>
      <c r="D19" s="97"/>
      <c r="E19" s="96">
        <v>7</v>
      </c>
      <c r="F19" s="96">
        <v>3</v>
      </c>
      <c r="G19" s="96">
        <v>2</v>
      </c>
      <c r="H19" s="96">
        <v>2</v>
      </c>
      <c r="I19" s="96">
        <v>11</v>
      </c>
      <c r="J19" s="96">
        <v>64</v>
      </c>
      <c r="K19" s="96">
        <v>15</v>
      </c>
      <c r="L19" s="96">
        <v>468</v>
      </c>
      <c r="M19" s="96">
        <v>15</v>
      </c>
      <c r="N19" s="96" t="s">
        <v>7</v>
      </c>
      <c r="O19" s="96">
        <v>15</v>
      </c>
      <c r="P19" s="92"/>
      <c r="Q19" s="92"/>
    </row>
    <row r="20" spans="1:17" ht="15">
      <c r="A20" s="95" t="s">
        <v>111</v>
      </c>
      <c r="B20" s="95" t="s">
        <v>112</v>
      </c>
      <c r="C20" s="97" t="s">
        <v>108</v>
      </c>
      <c r="D20" s="97"/>
      <c r="E20" s="96">
        <v>7</v>
      </c>
      <c r="F20" s="96">
        <v>2</v>
      </c>
      <c r="G20" s="96">
        <v>4</v>
      </c>
      <c r="H20" s="96">
        <v>1</v>
      </c>
      <c r="I20" s="96">
        <v>10</v>
      </c>
      <c r="J20" s="96">
        <v>84</v>
      </c>
      <c r="K20" s="96">
        <v>14</v>
      </c>
      <c r="L20" s="96">
        <v>511</v>
      </c>
      <c r="M20" s="96">
        <v>18</v>
      </c>
      <c r="N20" s="96" t="s">
        <v>7</v>
      </c>
      <c r="O20" s="96">
        <v>12</v>
      </c>
      <c r="P20" s="92"/>
      <c r="Q20" s="92"/>
    </row>
    <row r="21" spans="1:17" ht="15">
      <c r="A21" s="95" t="s">
        <v>113</v>
      </c>
      <c r="B21" s="95" t="s">
        <v>114</v>
      </c>
      <c r="C21" s="97" t="s">
        <v>95</v>
      </c>
      <c r="D21" s="97"/>
      <c r="E21" s="96">
        <v>7</v>
      </c>
      <c r="F21" s="96">
        <v>2</v>
      </c>
      <c r="G21" s="96">
        <v>4</v>
      </c>
      <c r="H21" s="96">
        <v>1</v>
      </c>
      <c r="I21" s="96">
        <v>10</v>
      </c>
      <c r="J21" s="96">
        <v>79</v>
      </c>
      <c r="K21" s="96">
        <v>17</v>
      </c>
      <c r="L21" s="96">
        <v>479</v>
      </c>
      <c r="M21" s="96">
        <v>20</v>
      </c>
      <c r="N21" s="96" t="s">
        <v>7</v>
      </c>
      <c r="O21" s="96">
        <v>13</v>
      </c>
      <c r="P21" s="92"/>
      <c r="Q21" s="92"/>
    </row>
    <row r="22" spans="1:17" ht="15">
      <c r="A22" s="95" t="s">
        <v>115</v>
      </c>
      <c r="B22" s="95" t="s">
        <v>116</v>
      </c>
      <c r="C22" s="97" t="s">
        <v>91</v>
      </c>
      <c r="D22" s="97"/>
      <c r="E22" s="96">
        <v>7</v>
      </c>
      <c r="F22" s="96">
        <v>3</v>
      </c>
      <c r="G22" s="96">
        <v>1</v>
      </c>
      <c r="H22" s="96">
        <v>3</v>
      </c>
      <c r="I22" s="96">
        <v>10</v>
      </c>
      <c r="J22" s="96">
        <v>65</v>
      </c>
      <c r="K22" s="96">
        <v>19</v>
      </c>
      <c r="L22" s="96">
        <v>420</v>
      </c>
      <c r="M22" s="96">
        <v>20</v>
      </c>
      <c r="N22" s="96" t="s">
        <v>7</v>
      </c>
      <c r="O22" s="96">
        <v>21</v>
      </c>
      <c r="P22" s="92"/>
      <c r="Q22" s="92"/>
    </row>
    <row r="23" spans="1:17" ht="15">
      <c r="A23" s="95" t="s">
        <v>117</v>
      </c>
      <c r="B23" s="95" t="s">
        <v>118</v>
      </c>
      <c r="C23" s="97" t="s">
        <v>89</v>
      </c>
      <c r="D23" s="97"/>
      <c r="E23" s="96">
        <v>7</v>
      </c>
      <c r="F23" s="96">
        <v>2</v>
      </c>
      <c r="G23" s="96">
        <v>4</v>
      </c>
      <c r="H23" s="96">
        <v>1</v>
      </c>
      <c r="I23" s="96">
        <v>10</v>
      </c>
      <c r="J23" s="96">
        <v>61</v>
      </c>
      <c r="K23" s="96">
        <v>12</v>
      </c>
      <c r="L23" s="96">
        <v>438</v>
      </c>
      <c r="M23" s="96">
        <v>12</v>
      </c>
      <c r="N23" s="96" t="s">
        <v>7</v>
      </c>
      <c r="O23" s="96">
        <v>11</v>
      </c>
      <c r="P23" s="92"/>
      <c r="Q23" s="92"/>
    </row>
    <row r="24" spans="1:17" ht="15">
      <c r="A24" s="95" t="s">
        <v>119</v>
      </c>
      <c r="B24" s="95" t="s">
        <v>120</v>
      </c>
      <c r="C24" s="97" t="s">
        <v>108</v>
      </c>
      <c r="D24" s="97"/>
      <c r="E24" s="96">
        <v>7</v>
      </c>
      <c r="F24" s="96">
        <v>3</v>
      </c>
      <c r="G24" s="96">
        <v>1</v>
      </c>
      <c r="H24" s="96">
        <v>3</v>
      </c>
      <c r="I24" s="96">
        <v>10</v>
      </c>
      <c r="J24" s="96">
        <v>51</v>
      </c>
      <c r="K24" s="96">
        <v>18</v>
      </c>
      <c r="L24" s="96">
        <v>445</v>
      </c>
      <c r="M24" s="96">
        <v>23</v>
      </c>
      <c r="N24" s="96" t="s">
        <v>7</v>
      </c>
      <c r="O24" s="96">
        <v>27</v>
      </c>
      <c r="P24" s="92"/>
      <c r="Q24" s="92"/>
    </row>
    <row r="25" spans="1:17" ht="15">
      <c r="A25" s="95" t="s">
        <v>121</v>
      </c>
      <c r="B25" s="95" t="s">
        <v>122</v>
      </c>
      <c r="C25" s="97" t="s">
        <v>74</v>
      </c>
      <c r="D25" s="97"/>
      <c r="E25" s="96">
        <v>7</v>
      </c>
      <c r="F25" s="96">
        <v>3</v>
      </c>
      <c r="G25" s="96">
        <v>0</v>
      </c>
      <c r="H25" s="96">
        <v>4</v>
      </c>
      <c r="I25" s="96">
        <v>9</v>
      </c>
      <c r="J25" s="96">
        <v>68</v>
      </c>
      <c r="K25" s="96">
        <v>19</v>
      </c>
      <c r="L25" s="96">
        <v>452</v>
      </c>
      <c r="M25" s="96">
        <v>21</v>
      </c>
      <c r="N25" s="96" t="s">
        <v>7</v>
      </c>
      <c r="O25" s="96">
        <v>26</v>
      </c>
      <c r="P25" s="92"/>
      <c r="Q25" s="92"/>
    </row>
    <row r="26" spans="1:17" ht="15">
      <c r="A26" s="95" t="s">
        <v>123</v>
      </c>
      <c r="B26" s="95" t="s">
        <v>124</v>
      </c>
      <c r="C26" s="97" t="s">
        <v>97</v>
      </c>
      <c r="D26" s="97"/>
      <c r="E26" s="96">
        <v>7</v>
      </c>
      <c r="F26" s="96">
        <v>2</v>
      </c>
      <c r="G26" s="96">
        <v>2</v>
      </c>
      <c r="H26" s="96">
        <v>3</v>
      </c>
      <c r="I26" s="96">
        <v>8</v>
      </c>
      <c r="J26" s="96">
        <v>81</v>
      </c>
      <c r="K26" s="96">
        <v>17</v>
      </c>
      <c r="L26" s="96">
        <v>489</v>
      </c>
      <c r="M26" s="96">
        <v>21</v>
      </c>
      <c r="N26" s="96" t="s">
        <v>7</v>
      </c>
      <c r="O26" s="96">
        <v>17</v>
      </c>
      <c r="P26" s="92"/>
      <c r="Q26" s="92"/>
    </row>
    <row r="27" spans="1:17" ht="15">
      <c r="A27" s="95" t="s">
        <v>125</v>
      </c>
      <c r="B27" s="95" t="s">
        <v>126</v>
      </c>
      <c r="C27" s="97" t="s">
        <v>127</v>
      </c>
      <c r="D27" s="97"/>
      <c r="E27" s="96">
        <v>7</v>
      </c>
      <c r="F27" s="96">
        <v>2</v>
      </c>
      <c r="G27" s="96">
        <v>2</v>
      </c>
      <c r="H27" s="96">
        <v>3</v>
      </c>
      <c r="I27" s="96">
        <v>8</v>
      </c>
      <c r="J27" s="96">
        <v>71</v>
      </c>
      <c r="K27" s="96">
        <v>14</v>
      </c>
      <c r="L27" s="96">
        <v>421</v>
      </c>
      <c r="M27" s="96">
        <v>14</v>
      </c>
      <c r="N27" s="96" t="s">
        <v>7</v>
      </c>
      <c r="O27" s="96">
        <v>18</v>
      </c>
      <c r="P27" s="92"/>
      <c r="Q27" s="92"/>
    </row>
    <row r="28" spans="1:17" ht="15">
      <c r="A28" s="95" t="s">
        <v>128</v>
      </c>
      <c r="B28" s="95" t="s">
        <v>129</v>
      </c>
      <c r="C28" s="97" t="s">
        <v>95</v>
      </c>
      <c r="D28" s="97"/>
      <c r="E28" s="96">
        <v>7</v>
      </c>
      <c r="F28" s="96">
        <v>2</v>
      </c>
      <c r="G28" s="96">
        <v>2</v>
      </c>
      <c r="H28" s="96">
        <v>3</v>
      </c>
      <c r="I28" s="96">
        <v>8</v>
      </c>
      <c r="J28" s="96">
        <v>67</v>
      </c>
      <c r="K28" s="96">
        <v>18</v>
      </c>
      <c r="L28" s="96">
        <v>508</v>
      </c>
      <c r="M28" s="96">
        <v>18</v>
      </c>
      <c r="N28" s="96" t="s">
        <v>7</v>
      </c>
      <c r="O28" s="96">
        <v>17</v>
      </c>
      <c r="P28" s="92"/>
      <c r="Q28" s="92"/>
    </row>
    <row r="29" spans="1:17" ht="15">
      <c r="A29" s="95" t="s">
        <v>130</v>
      </c>
      <c r="B29" s="95" t="s">
        <v>131</v>
      </c>
      <c r="C29" s="97" t="s">
        <v>97</v>
      </c>
      <c r="D29" s="97"/>
      <c r="E29" s="96">
        <v>7</v>
      </c>
      <c r="F29" s="96">
        <v>2</v>
      </c>
      <c r="G29" s="96">
        <v>2</v>
      </c>
      <c r="H29" s="96">
        <v>3</v>
      </c>
      <c r="I29" s="96">
        <v>8</v>
      </c>
      <c r="J29" s="96">
        <v>61</v>
      </c>
      <c r="K29" s="96">
        <v>21</v>
      </c>
      <c r="L29" s="96">
        <v>481</v>
      </c>
      <c r="M29" s="96">
        <v>27</v>
      </c>
      <c r="N29" s="96" t="s">
        <v>7</v>
      </c>
      <c r="O29" s="96">
        <v>30</v>
      </c>
      <c r="P29" s="92"/>
      <c r="Q29" s="92"/>
    </row>
    <row r="30" spans="1:17" ht="15">
      <c r="A30" s="95" t="s">
        <v>132</v>
      </c>
      <c r="B30" s="95" t="s">
        <v>133</v>
      </c>
      <c r="C30" s="97" t="s">
        <v>91</v>
      </c>
      <c r="D30" s="97"/>
      <c r="E30" s="96">
        <v>7</v>
      </c>
      <c r="F30" s="96">
        <v>2</v>
      </c>
      <c r="G30" s="96">
        <v>2</v>
      </c>
      <c r="H30" s="96">
        <v>3</v>
      </c>
      <c r="I30" s="96">
        <v>8</v>
      </c>
      <c r="J30" s="96">
        <v>51</v>
      </c>
      <c r="K30" s="96">
        <v>19</v>
      </c>
      <c r="L30" s="96">
        <v>436</v>
      </c>
      <c r="M30" s="96">
        <v>20</v>
      </c>
      <c r="N30" s="96" t="s">
        <v>7</v>
      </c>
      <c r="O30" s="96">
        <v>22</v>
      </c>
      <c r="P30" s="92"/>
      <c r="Q30" s="92"/>
    </row>
    <row r="31" spans="1:17" ht="15">
      <c r="A31" s="95" t="s">
        <v>134</v>
      </c>
      <c r="B31" s="95" t="s">
        <v>135</v>
      </c>
      <c r="C31" s="97" t="s">
        <v>99</v>
      </c>
      <c r="D31" s="97"/>
      <c r="E31" s="96">
        <v>7</v>
      </c>
      <c r="F31" s="96">
        <v>2</v>
      </c>
      <c r="G31" s="96">
        <v>1</v>
      </c>
      <c r="H31" s="96">
        <v>4</v>
      </c>
      <c r="I31" s="96">
        <v>7</v>
      </c>
      <c r="J31" s="96">
        <v>69</v>
      </c>
      <c r="K31" s="96">
        <v>15</v>
      </c>
      <c r="L31" s="96">
        <v>435</v>
      </c>
      <c r="M31" s="96">
        <v>15</v>
      </c>
      <c r="N31" s="96" t="s">
        <v>7</v>
      </c>
      <c r="O31" s="96">
        <v>17</v>
      </c>
      <c r="P31" s="92"/>
      <c r="Q31" s="92"/>
    </row>
    <row r="32" spans="1:17" ht="15">
      <c r="A32" s="95" t="s">
        <v>136</v>
      </c>
      <c r="B32" s="95" t="s">
        <v>137</v>
      </c>
      <c r="C32" s="97" t="s">
        <v>95</v>
      </c>
      <c r="D32" s="97"/>
      <c r="E32" s="96">
        <v>7</v>
      </c>
      <c r="F32" s="96">
        <v>2</v>
      </c>
      <c r="G32" s="96">
        <v>1</v>
      </c>
      <c r="H32" s="96">
        <v>4</v>
      </c>
      <c r="I32" s="96">
        <v>7</v>
      </c>
      <c r="J32" s="96">
        <v>51</v>
      </c>
      <c r="K32" s="96">
        <v>14</v>
      </c>
      <c r="L32" s="96">
        <v>456</v>
      </c>
      <c r="M32" s="96">
        <v>14</v>
      </c>
      <c r="N32" s="96" t="s">
        <v>7</v>
      </c>
      <c r="O32" s="96">
        <v>16</v>
      </c>
      <c r="P32" s="92"/>
      <c r="Q32" s="92"/>
    </row>
    <row r="33" spans="1:17" ht="15">
      <c r="A33" s="95" t="s">
        <v>138</v>
      </c>
      <c r="B33" s="95" t="s">
        <v>139</v>
      </c>
      <c r="C33" s="97" t="s">
        <v>140</v>
      </c>
      <c r="D33" s="97"/>
      <c r="E33" s="96">
        <v>7</v>
      </c>
      <c r="F33" s="96">
        <v>2</v>
      </c>
      <c r="G33" s="96">
        <v>1</v>
      </c>
      <c r="H33" s="96">
        <v>4</v>
      </c>
      <c r="I33" s="96">
        <v>7</v>
      </c>
      <c r="J33" s="96">
        <v>51</v>
      </c>
      <c r="K33" s="96">
        <v>13</v>
      </c>
      <c r="L33" s="96">
        <v>419</v>
      </c>
      <c r="M33" s="96">
        <v>13</v>
      </c>
      <c r="N33" s="96" t="s">
        <v>7</v>
      </c>
      <c r="O33" s="96">
        <v>22</v>
      </c>
      <c r="P33" s="92"/>
      <c r="Q33" s="92"/>
    </row>
    <row r="34" spans="1:17" ht="15">
      <c r="A34" s="95" t="s">
        <v>141</v>
      </c>
      <c r="B34" s="95" t="s">
        <v>142</v>
      </c>
      <c r="C34" s="97" t="s">
        <v>140</v>
      </c>
      <c r="D34" s="97"/>
      <c r="E34" s="96">
        <v>7</v>
      </c>
      <c r="F34" s="96">
        <v>1</v>
      </c>
      <c r="G34" s="96">
        <v>2</v>
      </c>
      <c r="H34" s="96">
        <v>4</v>
      </c>
      <c r="I34" s="96">
        <v>5</v>
      </c>
      <c r="J34" s="96">
        <v>69</v>
      </c>
      <c r="K34" s="96">
        <v>15</v>
      </c>
      <c r="L34" s="96">
        <v>439</v>
      </c>
      <c r="M34" s="96">
        <v>15</v>
      </c>
      <c r="N34" s="96" t="s">
        <v>7</v>
      </c>
      <c r="O34" s="96">
        <v>31</v>
      </c>
      <c r="P34" s="92"/>
      <c r="Q34" s="92"/>
    </row>
    <row r="35" spans="1:17" ht="15">
      <c r="A35" s="95" t="s">
        <v>143</v>
      </c>
      <c r="B35" s="95" t="s">
        <v>144</v>
      </c>
      <c r="C35" s="97" t="s">
        <v>108</v>
      </c>
      <c r="D35" s="97"/>
      <c r="E35" s="96">
        <v>7</v>
      </c>
      <c r="F35" s="96">
        <v>1</v>
      </c>
      <c r="G35" s="96">
        <v>1</v>
      </c>
      <c r="H35" s="96">
        <v>5</v>
      </c>
      <c r="I35" s="96">
        <v>4</v>
      </c>
      <c r="J35" s="96">
        <v>59</v>
      </c>
      <c r="K35" s="96">
        <v>17</v>
      </c>
      <c r="L35" s="96">
        <v>391</v>
      </c>
      <c r="M35" s="96">
        <v>17</v>
      </c>
      <c r="N35" s="96" t="s">
        <v>7</v>
      </c>
      <c r="O35" s="96">
        <v>31</v>
      </c>
      <c r="P35" s="92"/>
      <c r="Q35" s="92"/>
    </row>
    <row r="36" spans="1:17" ht="15">
      <c r="A36" s="95" t="s">
        <v>145</v>
      </c>
      <c r="B36" s="95" t="s">
        <v>146</v>
      </c>
      <c r="C36" s="97" t="s">
        <v>74</v>
      </c>
      <c r="D36" s="97"/>
      <c r="E36" s="96">
        <v>7</v>
      </c>
      <c r="F36" s="96">
        <v>0</v>
      </c>
      <c r="G36" s="96">
        <v>3</v>
      </c>
      <c r="H36" s="96">
        <v>4</v>
      </c>
      <c r="I36" s="96">
        <v>3</v>
      </c>
      <c r="J36" s="96">
        <v>54</v>
      </c>
      <c r="K36" s="96">
        <v>18</v>
      </c>
      <c r="L36" s="96">
        <v>387</v>
      </c>
      <c r="M36" s="96">
        <v>18</v>
      </c>
      <c r="N36" s="96" t="s">
        <v>7</v>
      </c>
      <c r="O36" s="96">
        <v>28</v>
      </c>
      <c r="P36" s="92"/>
      <c r="Q36" s="92"/>
    </row>
    <row r="37" spans="1:17" ht="15">
      <c r="A37" s="95" t="s">
        <v>147</v>
      </c>
      <c r="B37" s="95" t="s">
        <v>148</v>
      </c>
      <c r="C37" s="97" t="s">
        <v>91</v>
      </c>
      <c r="D37" s="97"/>
      <c r="E37" s="96">
        <v>7</v>
      </c>
      <c r="F37" s="96">
        <v>0</v>
      </c>
      <c r="G37" s="96">
        <v>2</v>
      </c>
      <c r="H37" s="96">
        <v>5</v>
      </c>
      <c r="I37" s="96">
        <v>2</v>
      </c>
      <c r="J37" s="96">
        <v>52</v>
      </c>
      <c r="K37" s="96">
        <v>9</v>
      </c>
      <c r="L37" s="96">
        <v>389</v>
      </c>
      <c r="M37" s="96">
        <v>9</v>
      </c>
      <c r="N37" s="96" t="s">
        <v>7</v>
      </c>
      <c r="O37" s="96">
        <v>23</v>
      </c>
      <c r="P37" s="92"/>
      <c r="Q37" s="92"/>
    </row>
  </sheetData>
  <mergeCells count="43">
    <mergeCell ref="C30:D30"/>
    <mergeCell ref="C28:D28"/>
    <mergeCell ref="C29:D29"/>
    <mergeCell ref="C27:D27"/>
    <mergeCell ref="C25:D25"/>
    <mergeCell ref="C24:D24"/>
    <mergeCell ref="C26:D26"/>
    <mergeCell ref="C21:D21"/>
    <mergeCell ref="C22:D22"/>
    <mergeCell ref="C23:D23"/>
    <mergeCell ref="C37:D37"/>
    <mergeCell ref="C36:D36"/>
    <mergeCell ref="C34:D34"/>
    <mergeCell ref="C33:D33"/>
    <mergeCell ref="C35:D35"/>
    <mergeCell ref="C32:D32"/>
    <mergeCell ref="C31:D31"/>
    <mergeCell ref="C15:D15"/>
    <mergeCell ref="C19:D19"/>
    <mergeCell ref="C16:D16"/>
    <mergeCell ref="C18:D18"/>
    <mergeCell ref="C20:D20"/>
    <mergeCell ref="C10:D10"/>
    <mergeCell ref="C11:D11"/>
    <mergeCell ref="C7:D7"/>
    <mergeCell ref="C12:D12"/>
    <mergeCell ref="C13:D13"/>
    <mergeCell ref="C14:D14"/>
    <mergeCell ref="A5:B5"/>
    <mergeCell ref="C5:I5"/>
    <mergeCell ref="J5:K5"/>
    <mergeCell ref="L5:Q5"/>
    <mergeCell ref="C8:D8"/>
    <mergeCell ref="C9:D9"/>
    <mergeCell ref="A1:Q1"/>
    <mergeCell ref="A3:B3"/>
    <mergeCell ref="C3:I3"/>
    <mergeCell ref="J3:K3"/>
    <mergeCell ref="L3:Q3"/>
    <mergeCell ref="A4:B4"/>
    <mergeCell ref="C4:I4"/>
    <mergeCell ref="J4:K4"/>
    <mergeCell ref="L4:Q4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B4B75387CDED4386D5F49FB6B68CC5" ma:contentTypeVersion="11" ma:contentTypeDescription="Create a new document." ma:contentTypeScope="" ma:versionID="c17d2aed3d743d73da53eca8db7118ad">
  <xsd:schema xmlns:xsd="http://www.w3.org/2001/XMLSchema" xmlns:xs="http://www.w3.org/2001/XMLSchema" xmlns:p="http://schemas.microsoft.com/office/2006/metadata/properties" xmlns:ns3="11b44769-7ca9-4a5d-b122-81d8d8af94cb" xmlns:ns4="e81e607c-1769-4cd2-8a54-ce9aa4f9ff97" targetNamespace="http://schemas.microsoft.com/office/2006/metadata/properties" ma:root="true" ma:fieldsID="860becb039d4a928ad8baf8f94a7494f" ns3:_="" ns4:_="">
    <xsd:import namespace="11b44769-7ca9-4a5d-b122-81d8d8af94cb"/>
    <xsd:import namespace="e81e607c-1769-4cd2-8a54-ce9aa4f9ff9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b44769-7ca9-4a5d-b122-81d8d8af94c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1e607c-1769-4cd2-8a54-ce9aa4f9ff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DB58F9-B2FE-459E-B56C-DF2C95CCA885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11b44769-7ca9-4a5d-b122-81d8d8af94cb"/>
    <ds:schemaRef ds:uri="http://purl.org/dc/elements/1.1/"/>
    <ds:schemaRef ds:uri="http://schemas.openxmlformats.org/package/2006/metadata/core-properties"/>
    <ds:schemaRef ds:uri="e81e607c-1769-4cd2-8a54-ce9aa4f9ff97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225E439-F57C-460E-A1A6-56E21D98A7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b44769-7ca9-4a5d-b122-81d8d8af94cb"/>
    <ds:schemaRef ds:uri="e81e607c-1769-4cd2-8a54-ce9aa4f9ff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431148F-DDC1-4FB4-BD2A-7F4455AB99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ženy</vt:lpstr>
      <vt:lpstr>junioři</vt:lpstr>
      <vt:lpstr>st.žáci</vt:lpstr>
      <vt:lpstr>ml.žáci</vt:lpstr>
      <vt:lpstr>muži</vt:lpstr>
    </vt:vector>
  </TitlesOfParts>
  <Company>Billiard Hockey International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User</cp:lastModifiedBy>
  <cp:lastPrinted>2019-12-03T20:03:58Z</cp:lastPrinted>
  <dcterms:created xsi:type="dcterms:W3CDTF">2003-12-15T09:47:46Z</dcterms:created>
  <dcterms:modified xsi:type="dcterms:W3CDTF">2019-12-03T20:17:54Z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0x010100BDB4B75387CDED4386D5F49FB6B68CC5</vt:lpwstr>
  </property>
</Properties>
</file>