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Masters/"/>
    </mc:Choice>
  </mc:AlternateContent>
  <xr:revisionPtr revIDLastSave="42" documentId="13_ncr:1_{35AFD38A-CE11-4BC7-831C-B76741999E57}" xr6:coauthVersionLast="47" xr6:coauthVersionMax="47" xr10:uidLastSave="{F9EFF6CD-0AF2-4BC8-9C47-59638F1A21C4}"/>
  <bookViews>
    <workbookView xWindow="-108" yWindow="-108" windowWidth="23256" windowHeight="12720" xr2:uid="{00000000-000D-0000-FFFF-FFFF00000000}"/>
  </bookViews>
  <sheets>
    <sheet name="Tabulka" sheetId="2" r:id="rId1"/>
    <sheet name="Rozpi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1" i="2" l="1"/>
  <c r="CB11" i="2"/>
  <c r="CA11" i="2"/>
  <c r="BV11" i="2"/>
  <c r="BP11" i="2"/>
  <c r="BJ11" i="2"/>
  <c r="BD11" i="2"/>
  <c r="AX11" i="2"/>
  <c r="AR11" i="2"/>
  <c r="AL11" i="2"/>
  <c r="CB10" i="2"/>
  <c r="BW10" i="2"/>
  <c r="BV10" i="2"/>
  <c r="BU10" i="2"/>
  <c r="BP10" i="2"/>
  <c r="BJ10" i="2"/>
  <c r="BD10" i="2"/>
  <c r="AX10" i="2"/>
  <c r="AR10" i="2"/>
  <c r="AL10" i="2"/>
  <c r="CB9" i="2"/>
  <c r="BV9" i="2"/>
  <c r="BQ9" i="2"/>
  <c r="BP9" i="2"/>
  <c r="BO9" i="2"/>
  <c r="BJ9" i="2"/>
  <c r="BD9" i="2"/>
  <c r="AX9" i="2"/>
  <c r="AR9" i="2"/>
  <c r="AL9" i="2"/>
  <c r="CB8" i="2"/>
  <c r="BV8" i="2"/>
  <c r="BP8" i="2"/>
  <c r="BK8" i="2"/>
  <c r="BJ8" i="2"/>
  <c r="BI8" i="2"/>
  <c r="BD8" i="2"/>
  <c r="AX8" i="2"/>
  <c r="AR8" i="2"/>
  <c r="AL8" i="2"/>
  <c r="CB7" i="2"/>
  <c r="BV7" i="2"/>
  <c r="BP7" i="2"/>
  <c r="BJ7" i="2"/>
  <c r="BE7" i="2"/>
  <c r="BD7" i="2"/>
  <c r="BC7" i="2"/>
  <c r="AX7" i="2"/>
  <c r="AR7" i="2"/>
  <c r="AL7" i="2"/>
  <c r="CB6" i="2"/>
  <c r="BV6" i="2"/>
  <c r="BP6" i="2"/>
  <c r="BJ6" i="2"/>
  <c r="BD6" i="2"/>
  <c r="AY6" i="2"/>
  <c r="AX6" i="2"/>
  <c r="AW6" i="2"/>
  <c r="AR6" i="2"/>
  <c r="AL6" i="2"/>
  <c r="CB5" i="2"/>
  <c r="BV5" i="2"/>
  <c r="BP5" i="2"/>
  <c r="BJ5" i="2"/>
  <c r="BD5" i="2"/>
  <c r="AX5" i="2"/>
  <c r="AS5" i="2"/>
  <c r="AR5" i="2"/>
  <c r="AQ5" i="2"/>
  <c r="AL5" i="2"/>
  <c r="CB4" i="2"/>
  <c r="BV4" i="2"/>
  <c r="BP4" i="2"/>
  <c r="BJ4" i="2"/>
  <c r="BD4" i="2"/>
  <c r="AX4" i="2"/>
  <c r="AV4" i="2"/>
  <c r="AU4" i="2"/>
  <c r="AT4" i="2"/>
  <c r="AS4" i="2"/>
  <c r="AR4" i="2"/>
  <c r="AQ4" i="2"/>
  <c r="AM4" i="2"/>
  <c r="AL4" i="2"/>
  <c r="AK4" i="2"/>
  <c r="BW11" i="2" l="1"/>
  <c r="BQ11" i="2"/>
  <c r="BK11" i="2"/>
  <c r="BE11" i="2"/>
  <c r="AY11" i="2"/>
  <c r="AS11" i="2"/>
  <c r="AM11" i="2"/>
  <c r="CC10" i="2"/>
  <c r="BQ10" i="2"/>
  <c r="BK10" i="2"/>
  <c r="BE10" i="2"/>
  <c r="AY10" i="2"/>
  <c r="AS10" i="2"/>
  <c r="AM10" i="2"/>
  <c r="CC9" i="2"/>
  <c r="BW9" i="2"/>
  <c r="BK9" i="2"/>
  <c r="BE9" i="2"/>
  <c r="AY9" i="2"/>
  <c r="AS9" i="2"/>
  <c r="AM9" i="2"/>
  <c r="CC8" i="2"/>
  <c r="BW8" i="2"/>
  <c r="BQ8" i="2"/>
  <c r="BE8" i="2"/>
  <c r="AY8" i="2"/>
  <c r="AS8" i="2"/>
  <c r="AM8" i="2"/>
  <c r="CC7" i="2"/>
  <c r="BW7" i="2"/>
  <c r="BQ7" i="2"/>
  <c r="BK7" i="2"/>
  <c r="AY7" i="2"/>
  <c r="AS7" i="2"/>
  <c r="AM7" i="2"/>
  <c r="CC6" i="2"/>
  <c r="BW6" i="2"/>
  <c r="BQ6" i="2"/>
  <c r="BK6" i="2"/>
  <c r="BE6" i="2"/>
  <c r="AS6" i="2"/>
  <c r="AM6" i="2"/>
  <c r="CC5" i="2"/>
  <c r="BW5" i="2"/>
  <c r="BQ5" i="2"/>
  <c r="BK5" i="2"/>
  <c r="BE5" i="2"/>
  <c r="AY5" i="2"/>
  <c r="CC4" i="2"/>
  <c r="BW4" i="2"/>
  <c r="BQ4" i="2"/>
  <c r="BK4" i="2"/>
  <c r="BE4" i="2"/>
  <c r="AY4" i="2"/>
  <c r="BB5" i="2" l="1"/>
  <c r="BA5" i="2"/>
  <c r="AW5" i="2"/>
  <c r="AZ5" i="2"/>
  <c r="BZ5" i="2"/>
  <c r="BY5" i="2"/>
  <c r="BU5" i="2"/>
  <c r="BX5" i="2"/>
  <c r="BH4" i="2"/>
  <c r="BG4" i="2"/>
  <c r="BC4" i="2"/>
  <c r="BF4" i="2"/>
  <c r="BT4" i="2"/>
  <c r="BS4" i="2"/>
  <c r="BO4" i="2"/>
  <c r="BR4" i="2"/>
  <c r="CF4" i="2"/>
  <c r="CE4" i="2"/>
  <c r="CA4" i="2"/>
  <c r="CD4" i="2"/>
  <c r="AU6" i="2"/>
  <c r="AQ6" i="2"/>
  <c r="AT6" i="2"/>
  <c r="AV6" i="2"/>
  <c r="BN6" i="2"/>
  <c r="BM6" i="2"/>
  <c r="BI6" i="2"/>
  <c r="BL6" i="2"/>
  <c r="BZ6" i="2"/>
  <c r="BY6" i="2"/>
  <c r="BU6" i="2"/>
  <c r="BX6" i="2"/>
  <c r="AP7" i="2"/>
  <c r="AO7" i="2"/>
  <c r="AK7" i="2"/>
  <c r="AN7" i="2"/>
  <c r="BB7" i="2"/>
  <c r="BA7" i="2"/>
  <c r="AW7" i="2"/>
  <c r="AZ7" i="2"/>
  <c r="BT7" i="2"/>
  <c r="BS7" i="2"/>
  <c r="BO7" i="2"/>
  <c r="BR7" i="2"/>
  <c r="CF7" i="2"/>
  <c r="CE7" i="2"/>
  <c r="CA7" i="2"/>
  <c r="CD7" i="2"/>
  <c r="AV8" i="2"/>
  <c r="AU8" i="2"/>
  <c r="AQ8" i="2"/>
  <c r="AT8" i="2"/>
  <c r="BH8" i="2"/>
  <c r="BG8" i="2"/>
  <c r="BC8" i="2"/>
  <c r="BF8" i="2"/>
  <c r="BX8" i="2"/>
  <c r="BZ8" i="2"/>
  <c r="BY8" i="2"/>
  <c r="BU8" i="2"/>
  <c r="AN9" i="2"/>
  <c r="AP9" i="2"/>
  <c r="AO9" i="2"/>
  <c r="AK9" i="2"/>
  <c r="AZ9" i="2"/>
  <c r="BB9" i="2"/>
  <c r="BA9" i="2"/>
  <c r="AW9" i="2"/>
  <c r="BL9" i="2"/>
  <c r="BN9" i="2"/>
  <c r="BM9" i="2"/>
  <c r="BI9" i="2"/>
  <c r="CE9" i="2"/>
  <c r="CA9" i="2"/>
  <c r="CD9" i="2"/>
  <c r="CF9" i="2"/>
  <c r="AU10" i="2"/>
  <c r="AQ10" i="2"/>
  <c r="AT10" i="2"/>
  <c r="AV10" i="2"/>
  <c r="BG10" i="2"/>
  <c r="BC10" i="2"/>
  <c r="BF10" i="2"/>
  <c r="BH10" i="2"/>
  <c r="BS10" i="2"/>
  <c r="BO10" i="2"/>
  <c r="BR10" i="2"/>
  <c r="BT10" i="2"/>
  <c r="AP11" i="2"/>
  <c r="AO11" i="2"/>
  <c r="AK11" i="2"/>
  <c r="AN11" i="2"/>
  <c r="BB11" i="2"/>
  <c r="BA11" i="2"/>
  <c r="AW11" i="2"/>
  <c r="AZ11" i="2"/>
  <c r="BN11" i="2"/>
  <c r="BM11" i="2"/>
  <c r="BI11" i="2"/>
  <c r="BL11" i="2"/>
  <c r="BZ11" i="2"/>
  <c r="BY11" i="2"/>
  <c r="BU11" i="2"/>
  <c r="BX11" i="2"/>
  <c r="BN5" i="2"/>
  <c r="BM5" i="2"/>
  <c r="BI5" i="2"/>
  <c r="BL5" i="2"/>
  <c r="AF5" i="2"/>
  <c r="AN5" i="2"/>
  <c r="AP5" i="2"/>
  <c r="AO5" i="2"/>
  <c r="AK5" i="2"/>
  <c r="BG5" i="2"/>
  <c r="BC5" i="2"/>
  <c r="BF5" i="2"/>
  <c r="BH5" i="2"/>
  <c r="BS5" i="2"/>
  <c r="BO5" i="2"/>
  <c r="BR5" i="2"/>
  <c r="BT5" i="2"/>
  <c r="CE5" i="2"/>
  <c r="CA5" i="2"/>
  <c r="CD5" i="2"/>
  <c r="CF5" i="2"/>
  <c r="AF4" i="2"/>
  <c r="AZ4" i="2"/>
  <c r="BB4" i="2"/>
  <c r="BA4" i="2"/>
  <c r="AW4" i="2"/>
  <c r="BL4" i="2"/>
  <c r="BN4" i="2"/>
  <c r="BM4" i="2"/>
  <c r="BI4" i="2"/>
  <c r="BX4" i="2"/>
  <c r="BZ4" i="2"/>
  <c r="BY4" i="2"/>
  <c r="BU4" i="2"/>
  <c r="AH5" i="2"/>
  <c r="AM5" i="2"/>
  <c r="AP6" i="2"/>
  <c r="AO6" i="2"/>
  <c r="AK6" i="2"/>
  <c r="AN6" i="2"/>
  <c r="BF6" i="2"/>
  <c r="BH6" i="2"/>
  <c r="BG6" i="2"/>
  <c r="BC6" i="2"/>
  <c r="BR6" i="2"/>
  <c r="BT6" i="2"/>
  <c r="BS6" i="2"/>
  <c r="BO6" i="2"/>
  <c r="CD6" i="2"/>
  <c r="CF6" i="2"/>
  <c r="CE6" i="2"/>
  <c r="CA6" i="2"/>
  <c r="AT7" i="2"/>
  <c r="AV7" i="2"/>
  <c r="AU7" i="2"/>
  <c r="AQ7" i="2"/>
  <c r="BM7" i="2"/>
  <c r="BI7" i="2"/>
  <c r="BL7" i="2"/>
  <c r="BN7" i="2"/>
  <c r="BY7" i="2"/>
  <c r="BU7" i="2"/>
  <c r="BX7" i="2"/>
  <c r="BZ7" i="2"/>
  <c r="AO8" i="2"/>
  <c r="AK8" i="2"/>
  <c r="AN8" i="2"/>
  <c r="AP8" i="2"/>
  <c r="BA8" i="2"/>
  <c r="AW8" i="2"/>
  <c r="AZ8" i="2"/>
  <c r="BB8" i="2"/>
  <c r="BT8" i="2"/>
  <c r="BS8" i="2"/>
  <c r="BO8" i="2"/>
  <c r="BR8" i="2"/>
  <c r="CF8" i="2"/>
  <c r="CE8" i="2"/>
  <c r="CA8" i="2"/>
  <c r="CD8" i="2"/>
  <c r="AV9" i="2"/>
  <c r="AU9" i="2"/>
  <c r="AQ9" i="2"/>
  <c r="AT9" i="2"/>
  <c r="BH9" i="2"/>
  <c r="BG9" i="2"/>
  <c r="BC9" i="2"/>
  <c r="BF9" i="2"/>
  <c r="BZ9" i="2"/>
  <c r="BY9" i="2"/>
  <c r="BU9" i="2"/>
  <c r="BX9" i="2"/>
  <c r="AP10" i="2"/>
  <c r="AO10" i="2"/>
  <c r="AK10" i="2"/>
  <c r="AN10" i="2"/>
  <c r="BB10" i="2"/>
  <c r="BA10" i="2"/>
  <c r="AW10" i="2"/>
  <c r="AZ10" i="2"/>
  <c r="BN10" i="2"/>
  <c r="BM10" i="2"/>
  <c r="BI10" i="2"/>
  <c r="BL10" i="2"/>
  <c r="CD10" i="2"/>
  <c r="CF10" i="2"/>
  <c r="CE10" i="2"/>
  <c r="CA10" i="2"/>
  <c r="AT11" i="2"/>
  <c r="AV11" i="2"/>
  <c r="AU11" i="2"/>
  <c r="AQ11" i="2"/>
  <c r="BF11" i="2"/>
  <c r="BH11" i="2"/>
  <c r="BG11" i="2"/>
  <c r="BC11" i="2"/>
  <c r="BR11" i="2"/>
  <c r="BT11" i="2"/>
  <c r="BS11" i="2"/>
  <c r="BO11" i="2"/>
  <c r="AF11" i="2"/>
  <c r="AF8" i="2"/>
  <c r="AH9" i="2"/>
  <c r="AF7" i="2"/>
  <c r="AH8" i="2"/>
  <c r="AH4" i="2"/>
  <c r="AH6" i="2"/>
  <c r="AF9" i="2"/>
  <c r="AH10" i="2"/>
  <c r="AF6" i="2"/>
  <c r="AH7" i="2"/>
  <c r="AF10" i="2"/>
  <c r="AH11" i="2"/>
  <c r="AD8" i="2" l="1"/>
  <c r="AD6" i="2"/>
  <c r="AD5" i="2"/>
  <c r="AE8" i="2"/>
  <c r="AC8" i="2"/>
  <c r="AE5" i="2"/>
  <c r="AC4" i="2"/>
  <c r="AE4" i="2"/>
  <c r="AC5" i="2"/>
  <c r="AD4" i="2"/>
  <c r="AC6" i="2"/>
  <c r="AD7" i="2"/>
  <c r="AC10" i="2"/>
  <c r="AC9" i="2"/>
  <c r="AE6" i="2"/>
  <c r="AD11" i="2"/>
  <c r="AE7" i="2"/>
  <c r="AE11" i="2"/>
  <c r="AC7" i="2"/>
  <c r="AD10" i="2"/>
  <c r="AD9" i="2"/>
  <c r="AC11" i="2"/>
  <c r="AE10" i="2"/>
  <c r="AE9" i="2"/>
  <c r="AB8" i="2" l="1"/>
  <c r="AI8" i="2"/>
  <c r="AI5" i="2"/>
  <c r="AB5" i="2"/>
  <c r="AI4" i="2"/>
  <c r="AB4" i="2"/>
  <c r="AI9" i="2"/>
  <c r="AB9" i="2"/>
  <c r="AI10" i="2"/>
  <c r="AB10" i="2"/>
  <c r="AB11" i="2"/>
  <c r="AI11" i="2"/>
  <c r="AI7" i="2"/>
  <c r="AB7" i="2"/>
  <c r="AI6" i="2"/>
  <c r="AB6" i="2"/>
  <c r="B19" i="2" l="1" a="1"/>
  <c r="B19" i="2" s="1"/>
  <c r="B17" i="2" a="1"/>
  <c r="B17" i="2" s="1"/>
  <c r="B22" i="2" a="1"/>
  <c r="B22" i="2" s="1"/>
  <c r="B20" i="2" a="1"/>
  <c r="B20" i="2" s="1"/>
  <c r="B18" i="2" a="1"/>
  <c r="B18" i="2" s="1"/>
  <c r="B21" i="2" a="1"/>
  <c r="B21" i="2" s="1"/>
  <c r="E21" i="2" l="1"/>
  <c r="K21" i="2"/>
  <c r="C21" i="2"/>
  <c r="I21" i="2"/>
  <c r="H21" i="2"/>
  <c r="F21" i="2"/>
  <c r="L21" i="2"/>
  <c r="F22" i="2"/>
  <c r="L22" i="2"/>
  <c r="E22" i="2"/>
  <c r="K22" i="2"/>
  <c r="C22" i="2"/>
  <c r="I22" i="2"/>
  <c r="H22" i="2"/>
  <c r="F18" i="2"/>
  <c r="L18" i="2"/>
  <c r="E18" i="2"/>
  <c r="K18" i="2"/>
  <c r="C18" i="2"/>
  <c r="I18" i="2"/>
  <c r="H18" i="2"/>
  <c r="E17" i="2"/>
  <c r="K17" i="2"/>
  <c r="C17" i="2"/>
  <c r="I17" i="2"/>
  <c r="H17" i="2"/>
  <c r="F17" i="2"/>
  <c r="L17" i="2"/>
  <c r="H15" i="2"/>
  <c r="L15" i="2"/>
  <c r="F15" i="2"/>
  <c r="K15" i="2"/>
  <c r="E15" i="2"/>
  <c r="I15" i="2"/>
  <c r="C15" i="2"/>
  <c r="H19" i="2"/>
  <c r="F19" i="2"/>
  <c r="L19" i="2"/>
  <c r="E19" i="2"/>
  <c r="K19" i="2"/>
  <c r="C19" i="2"/>
  <c r="I19" i="2"/>
  <c r="C20" i="2"/>
  <c r="I20" i="2"/>
  <c r="H20" i="2"/>
  <c r="F20" i="2"/>
  <c r="L20" i="2"/>
  <c r="E20" i="2"/>
  <c r="K20" i="2"/>
  <c r="C16" i="2"/>
  <c r="I16" i="2"/>
  <c r="H16" i="2"/>
  <c r="F16" i="2"/>
  <c r="L16" i="2"/>
  <c r="E16" i="2"/>
  <c r="K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<sst xmlns="http://schemas.openxmlformats.org/spreadsheetml/2006/main" count="290" uniqueCount="50">
  <si>
    <t>:</t>
  </si>
  <si>
    <t>VRÁNA Martin</t>
  </si>
  <si>
    <t>ŠKORPÍK Miroslav</t>
  </si>
  <si>
    <t>JUSTRA Michal</t>
  </si>
  <si>
    <t>KAŇA Simon</t>
  </si>
  <si>
    <t>JUCHELKA Patrik</t>
  </si>
  <si>
    <t>DAVID Jakub</t>
  </si>
  <si>
    <t>BĚLOHOUBEK Pavel</t>
  </si>
  <si>
    <t>BRAUNER Vojtěch</t>
  </si>
  <si>
    <t>1.</t>
  </si>
  <si>
    <t>2.</t>
  </si>
  <si>
    <t>3.</t>
  </si>
  <si>
    <t>4.</t>
  </si>
  <si>
    <t>5.</t>
  </si>
  <si>
    <t>6.</t>
  </si>
  <si>
    <t>7.</t>
  </si>
  <si>
    <t>8.</t>
  </si>
  <si>
    <t>FOLTÝN Jaromír jun</t>
  </si>
  <si>
    <t>Rozhodčí</t>
  </si>
  <si>
    <t>1.kolo (10:00)</t>
  </si>
  <si>
    <t>2.kolo (10:25)</t>
  </si>
  <si>
    <t>3.kolo (10:50)</t>
  </si>
  <si>
    <t>4.kolo (11:15)</t>
  </si>
  <si>
    <t>5.kolo (11:40)</t>
  </si>
  <si>
    <t>6.kolo (13:00)</t>
  </si>
  <si>
    <t>7.kolo (13:25)</t>
  </si>
  <si>
    <t>8.kolo (13:50)</t>
  </si>
  <si>
    <t>9.kolo (14:15)</t>
  </si>
  <si>
    <t>10.kolo (14:40)</t>
  </si>
  <si>
    <t>11.kolo (15:05)</t>
  </si>
  <si>
    <t>OBĚD (12:00 - 13:00)</t>
  </si>
  <si>
    <t>FAIR BILLIARD-HOCKEY MASTERS 2021</t>
  </si>
  <si>
    <t>ŠKORÍK Miroslav</t>
  </si>
  <si>
    <r>
      <rPr>
        <b/>
        <sz val="10"/>
        <rFont val="Arial"/>
        <family val="2"/>
      </rPr>
      <t>ŠKORPÍK</t>
    </r>
    <r>
      <rPr>
        <i/>
        <sz val="9"/>
        <rFont val="Arial"/>
        <family val="2"/>
      </rPr>
      <t xml:space="preserve"> Miroslav</t>
    </r>
  </si>
  <si>
    <r>
      <rPr>
        <b/>
        <sz val="10"/>
        <rFont val="Arial"/>
        <family val="2"/>
      </rPr>
      <t>VRÁNA</t>
    </r>
    <r>
      <rPr>
        <b/>
        <i/>
        <sz val="10"/>
        <rFont val="Arial"/>
        <family val="2"/>
      </rPr>
      <t xml:space="preserve"> </t>
    </r>
    <r>
      <rPr>
        <i/>
        <sz val="9"/>
        <rFont val="Arial"/>
        <family val="2"/>
      </rPr>
      <t>Martin</t>
    </r>
  </si>
  <si>
    <r>
      <rPr>
        <b/>
        <sz val="10"/>
        <rFont val="Arial"/>
        <family val="2"/>
      </rPr>
      <t>JUSTRA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</rPr>
      <t>Michal</t>
    </r>
  </si>
  <si>
    <r>
      <rPr>
        <b/>
        <sz val="10"/>
        <rFont val="Arial"/>
        <family val="2"/>
      </rPr>
      <t xml:space="preserve">JUCHELKA </t>
    </r>
    <r>
      <rPr>
        <i/>
        <sz val="9"/>
        <rFont val="Arial"/>
        <family val="2"/>
      </rPr>
      <t>Patrik</t>
    </r>
  </si>
  <si>
    <r>
      <rPr>
        <b/>
        <sz val="10"/>
        <rFont val="Arial"/>
        <family val="2"/>
      </rPr>
      <t>BRAUNER</t>
    </r>
    <r>
      <rPr>
        <sz val="9"/>
        <rFont val="Arial"/>
        <family val="2"/>
        <charset val="238"/>
      </rPr>
      <t xml:space="preserve"> Vojtěch</t>
    </r>
  </si>
  <si>
    <t>Z</t>
  </si>
  <si>
    <t>V</t>
  </si>
  <si>
    <t>R</t>
  </si>
  <si>
    <t>P</t>
  </si>
  <si>
    <t>SKÓRE</t>
  </si>
  <si>
    <t>BODY</t>
  </si>
  <si>
    <r>
      <rPr>
        <b/>
        <sz val="9"/>
        <rFont val="Arial"/>
        <family val="2"/>
      </rPr>
      <t>BĚLOHOUBEK</t>
    </r>
    <r>
      <rPr>
        <i/>
        <sz val="9"/>
        <rFont val="Arial"/>
        <family val="2"/>
      </rPr>
      <t xml:space="preserve"> Pavel</t>
    </r>
  </si>
  <si>
    <r>
      <rPr>
        <b/>
        <sz val="10"/>
        <rFont val="Arial"/>
        <family val="2"/>
      </rPr>
      <t xml:space="preserve">DAVID    </t>
    </r>
    <r>
      <rPr>
        <i/>
        <sz val="9"/>
        <rFont val="Arial"/>
        <family val="2"/>
      </rPr>
      <t xml:space="preserve"> Jakub</t>
    </r>
  </si>
  <si>
    <r>
      <rPr>
        <b/>
        <sz val="10"/>
        <rFont val="Arial"/>
        <family val="2"/>
      </rPr>
      <t xml:space="preserve">KAŇA     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</rPr>
      <t>Simon</t>
    </r>
  </si>
  <si>
    <t>BOD</t>
  </si>
  <si>
    <t>KONEČNÉ POŘADÍ</t>
  </si>
  <si>
    <t>15.1.2022,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</si>
</sst>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  <charset val="238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145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0" fillId="33" borderId="0" xfId="0" applyFill="1" applyAlignment="1">
      <alignment horizontal="left"/>
    </xf>
    <xf numFmtId="0" fontId="18" fillId="33" borderId="0" xfId="0" applyFont="1" applyFill="1" applyAlignment="1">
      <alignment horizontal="center"/>
    </xf>
    <xf numFmtId="0" fontId="0" fillId="33" borderId="10" xfId="0" applyFill="1" applyBorder="1"/>
    <xf numFmtId="0" fontId="0" fillId="33" borderId="11" xfId="0" applyFill="1" applyBorder="1"/>
    <xf numFmtId="0" fontId="19" fillId="0" borderId="0" xfId="0" applyFont="1"/>
    <xf numFmtId="0" fontId="0" fillId="33" borderId="28" xfId="0" applyFill="1" applyBorder="1"/>
    <xf numFmtId="0" fontId="19" fillId="33" borderId="0" xfId="0" applyFont="1" applyFill="1"/>
    <xf numFmtId="0" fontId="16" fillId="33" borderId="0" xfId="0" applyFont="1" applyFill="1"/>
    <xf numFmtId="0" fontId="18" fillId="33" borderId="57" xfId="42" applyFont="1" applyFill="1" applyBorder="1" applyAlignment="1">
      <alignment horizontal="center" vertical="center"/>
    </xf>
    <xf numFmtId="0" fontId="18" fillId="33" borderId="58" xfId="42" applyFont="1" applyFill="1" applyBorder="1" applyAlignment="1">
      <alignment horizontal="center" vertical="center"/>
    </xf>
    <xf numFmtId="0" fontId="18" fillId="33" borderId="59" xfId="42" applyFont="1" applyFill="1" applyBorder="1" applyAlignment="1">
      <alignment horizontal="center" vertical="center"/>
    </xf>
    <xf numFmtId="0" fontId="22" fillId="33" borderId="60" xfId="42" applyFont="1" applyFill="1" applyBorder="1" applyAlignment="1">
      <alignment vertical="center"/>
    </xf>
    <xf numFmtId="0" fontId="22" fillId="33" borderId="61" xfId="42" applyFont="1" applyFill="1" applyBorder="1" applyAlignment="1">
      <alignment vertical="center"/>
    </xf>
    <xf numFmtId="0" fontId="22" fillId="33" borderId="62" xfId="42" applyFont="1" applyFill="1" applyBorder="1" applyAlignment="1">
      <alignment vertical="center"/>
    </xf>
    <xf numFmtId="0" fontId="28" fillId="34" borderId="12" xfId="42" applyFont="1" applyFill="1" applyBorder="1" applyAlignment="1">
      <alignment horizontal="center" vertical="center" wrapText="1"/>
    </xf>
    <xf numFmtId="0" fontId="29" fillId="34" borderId="30" xfId="0" applyFont="1" applyFill="1" applyBorder="1" applyAlignment="1">
      <alignment horizontal="center"/>
    </xf>
    <xf numFmtId="1" fontId="0" fillId="33" borderId="0" xfId="0" applyNumberFormat="1" applyFill="1" applyAlignment="1">
      <alignment horizontal="right"/>
    </xf>
    <xf numFmtId="1" fontId="0" fillId="33" borderId="0" xfId="0" applyNumberFormat="1" applyFill="1" applyAlignment="1">
      <alignment horizontal="left"/>
    </xf>
    <xf numFmtId="1" fontId="22" fillId="33" borderId="42" xfId="42" applyNumberFormat="1" applyFont="1" applyFill="1" applyBorder="1" applyAlignment="1">
      <alignment horizontal="left" vertical="center" shrinkToFit="1"/>
    </xf>
    <xf numFmtId="0" fontId="22" fillId="0" borderId="63" xfId="42" applyFont="1" applyBorder="1" applyAlignment="1">
      <alignment horizontal="center"/>
    </xf>
    <xf numFmtId="0" fontId="22" fillId="0" borderId="64" xfId="42" applyFont="1" applyBorder="1" applyAlignment="1">
      <alignment horizontal="center"/>
    </xf>
    <xf numFmtId="0" fontId="22" fillId="0" borderId="65" xfId="42" applyFont="1" applyBorder="1" applyAlignment="1">
      <alignment horizontal="center"/>
    </xf>
    <xf numFmtId="0" fontId="22" fillId="0" borderId="66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67" xfId="42" applyFont="1" applyBorder="1" applyAlignment="1">
      <alignment horizontal="center"/>
    </xf>
    <xf numFmtId="0" fontId="22" fillId="0" borderId="68" xfId="42" applyFont="1" applyBorder="1" applyAlignment="1">
      <alignment horizontal="center"/>
    </xf>
    <xf numFmtId="0" fontId="22" fillId="0" borderId="69" xfId="42" applyFont="1" applyBorder="1" applyAlignment="1">
      <alignment horizontal="center"/>
    </xf>
    <xf numFmtId="0" fontId="22" fillId="0" borderId="70" xfId="42" applyFont="1" applyBorder="1" applyAlignment="1">
      <alignment horizontal="center"/>
    </xf>
    <xf numFmtId="0" fontId="22" fillId="33" borderId="23" xfId="42" applyFont="1" applyFill="1" applyBorder="1" applyAlignment="1">
      <alignment horizontal="center" vertical="center" wrapText="1"/>
    </xf>
    <xf numFmtId="1" fontId="22" fillId="33" borderId="69" xfId="42" applyNumberFormat="1" applyFont="1" applyFill="1" applyBorder="1" applyAlignment="1">
      <alignment horizontal="left" vertical="center" shrinkToFit="1"/>
    </xf>
    <xf numFmtId="1" fontId="22" fillId="34" borderId="28" xfId="42" applyNumberFormat="1" applyFont="1" applyFill="1" applyBorder="1" applyAlignment="1">
      <alignment horizontal="left" vertical="center"/>
    </xf>
    <xf numFmtId="0" fontId="18" fillId="33" borderId="77" xfId="42" applyFont="1" applyFill="1" applyBorder="1" applyAlignment="1">
      <alignment horizontal="center" vertical="center"/>
    </xf>
    <xf numFmtId="1" fontId="0" fillId="33" borderId="10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right"/>
    </xf>
    <xf numFmtId="1" fontId="0" fillId="33" borderId="10" xfId="0" applyNumberFormat="1" applyFill="1" applyBorder="1" applyAlignment="1">
      <alignment horizontal="left"/>
    </xf>
    <xf numFmtId="1" fontId="0" fillId="33" borderId="11" xfId="0" applyNumberFormat="1" applyFill="1" applyBorder="1" applyAlignment="1">
      <alignment horizontal="center"/>
    </xf>
    <xf numFmtId="1" fontId="0" fillId="33" borderId="11" xfId="0" applyNumberFormat="1" applyFill="1" applyBorder="1" applyAlignment="1">
      <alignment horizontal="right"/>
    </xf>
    <xf numFmtId="1" fontId="0" fillId="33" borderId="11" xfId="0" applyNumberFormat="1" applyFill="1" applyBorder="1" applyAlignment="1">
      <alignment horizontal="left"/>
    </xf>
    <xf numFmtId="0" fontId="16" fillId="33" borderId="0" xfId="0" applyFont="1" applyFill="1" applyBorder="1"/>
    <xf numFmtId="0" fontId="18" fillId="33" borderId="16" xfId="0" applyFont="1" applyFill="1" applyBorder="1" applyAlignment="1">
      <alignment horizontal="right"/>
    </xf>
    <xf numFmtId="0" fontId="18" fillId="33" borderId="18" xfId="0" applyFont="1" applyFill="1" applyBorder="1" applyAlignment="1">
      <alignment horizontal="right"/>
    </xf>
    <xf numFmtId="0" fontId="18" fillId="33" borderId="27" xfId="0" applyFont="1" applyFill="1" applyBorder="1" applyAlignment="1">
      <alignment horizontal="right"/>
    </xf>
    <xf numFmtId="1" fontId="0" fillId="33" borderId="28" xfId="0" applyNumberFormat="1" applyFill="1" applyBorder="1" applyAlignment="1">
      <alignment horizontal="center"/>
    </xf>
    <xf numFmtId="1" fontId="0" fillId="33" borderId="28" xfId="0" applyNumberFormat="1" applyFill="1" applyBorder="1" applyAlignment="1">
      <alignment horizontal="right"/>
    </xf>
    <xf numFmtId="1" fontId="0" fillId="33" borderId="28" xfId="0" applyNumberFormat="1" applyFill="1" applyBorder="1" applyAlignment="1">
      <alignment horizontal="left"/>
    </xf>
    <xf numFmtId="1" fontId="30" fillId="34" borderId="28" xfId="0" applyNumberFormat="1" applyFont="1" applyFill="1" applyBorder="1" applyAlignment="1">
      <alignment horizontal="center"/>
    </xf>
    <xf numFmtId="1" fontId="30" fillId="34" borderId="29" xfId="0" applyNumberFormat="1" applyFont="1" applyFill="1" applyBorder="1" applyAlignment="1">
      <alignment horizontal="center"/>
    </xf>
    <xf numFmtId="1" fontId="31" fillId="34" borderId="41" xfId="42" applyNumberFormat="1" applyFont="1" applyFill="1" applyBorder="1" applyAlignment="1">
      <alignment horizontal="right" vertical="center"/>
    </xf>
    <xf numFmtId="0" fontId="31" fillId="34" borderId="42" xfId="42" applyFont="1" applyFill="1" applyBorder="1" applyAlignment="1">
      <alignment horizontal="center" vertical="center"/>
    </xf>
    <xf numFmtId="1" fontId="31" fillId="34" borderId="43" xfId="42" applyNumberFormat="1" applyFont="1" applyFill="1" applyBorder="1" applyAlignment="1">
      <alignment horizontal="left" vertical="center"/>
    </xf>
    <xf numFmtId="1" fontId="31" fillId="33" borderId="44" xfId="42" applyNumberFormat="1" applyFont="1" applyFill="1" applyBorder="1" applyAlignment="1">
      <alignment horizontal="right" vertical="center" shrinkToFit="1"/>
    </xf>
    <xf numFmtId="0" fontId="31" fillId="33" borderId="42" xfId="42" applyFont="1" applyFill="1" applyBorder="1" applyAlignment="1">
      <alignment horizontal="center" vertical="center"/>
    </xf>
    <xf numFmtId="1" fontId="31" fillId="33" borderId="43" xfId="42" applyNumberFormat="1" applyFont="1" applyFill="1" applyBorder="1" applyAlignment="1">
      <alignment horizontal="left" vertical="center" shrinkToFit="1"/>
    </xf>
    <xf numFmtId="1" fontId="31" fillId="33" borderId="42" xfId="42" applyNumberFormat="1" applyFont="1" applyFill="1" applyBorder="1" applyAlignment="1">
      <alignment horizontal="left" vertical="center" shrinkToFit="1"/>
    </xf>
    <xf numFmtId="1" fontId="31" fillId="33" borderId="45" xfId="42" applyNumberFormat="1" applyFont="1" applyFill="1" applyBorder="1" applyAlignment="1">
      <alignment horizontal="right" vertical="center" shrinkToFit="1"/>
    </xf>
    <xf numFmtId="0" fontId="31" fillId="33" borderId="37" xfId="42" applyFont="1" applyFill="1" applyBorder="1" applyAlignment="1">
      <alignment horizontal="center" vertical="center"/>
    </xf>
    <xf numFmtId="1" fontId="31" fillId="33" borderId="38" xfId="42" applyNumberFormat="1" applyFont="1" applyFill="1" applyBorder="1" applyAlignment="1">
      <alignment horizontal="left" vertical="center" shrinkToFit="1"/>
    </xf>
    <xf numFmtId="1" fontId="31" fillId="34" borderId="36" xfId="42" applyNumberFormat="1" applyFont="1" applyFill="1" applyBorder="1" applyAlignment="1">
      <alignment horizontal="right" vertical="center"/>
    </xf>
    <xf numFmtId="0" fontId="31" fillId="34" borderId="37" xfId="42" applyFont="1" applyFill="1" applyBorder="1" applyAlignment="1">
      <alignment horizontal="center" vertical="center"/>
    </xf>
    <xf numFmtId="1" fontId="31" fillId="34" borderId="38" xfId="42" applyNumberFormat="1" applyFont="1" applyFill="1" applyBorder="1" applyAlignment="1">
      <alignment horizontal="left" vertical="center"/>
    </xf>
    <xf numFmtId="1" fontId="31" fillId="33" borderId="36" xfId="42" applyNumberFormat="1" applyFont="1" applyFill="1" applyBorder="1" applyAlignment="1">
      <alignment horizontal="right" vertical="center" shrinkToFit="1"/>
    </xf>
    <xf numFmtId="1" fontId="31" fillId="33" borderId="37" xfId="42" applyNumberFormat="1" applyFont="1" applyFill="1" applyBorder="1" applyAlignment="1">
      <alignment horizontal="left" vertical="center" shrinkToFit="1"/>
    </xf>
    <xf numFmtId="1" fontId="31" fillId="33" borderId="47" xfId="42" applyNumberFormat="1" applyFont="1" applyFill="1" applyBorder="1" applyAlignment="1">
      <alignment horizontal="right" vertical="center" shrinkToFit="1"/>
    </xf>
    <xf numFmtId="0" fontId="31" fillId="33" borderId="48" xfId="42" applyFont="1" applyFill="1" applyBorder="1" applyAlignment="1">
      <alignment horizontal="center" vertical="center"/>
    </xf>
    <xf numFmtId="1" fontId="31" fillId="33" borderId="49" xfId="42" applyNumberFormat="1" applyFont="1" applyFill="1" applyBorder="1" applyAlignment="1">
      <alignment horizontal="left" vertical="center" shrinkToFit="1"/>
    </xf>
    <xf numFmtId="1" fontId="31" fillId="33" borderId="50" xfId="42" applyNumberFormat="1" applyFont="1" applyFill="1" applyBorder="1" applyAlignment="1">
      <alignment horizontal="right" vertical="center" shrinkToFit="1"/>
    </xf>
    <xf numFmtId="1" fontId="31" fillId="34" borderId="50" xfId="42" applyNumberFormat="1" applyFont="1" applyFill="1" applyBorder="1" applyAlignment="1">
      <alignment horizontal="right" vertical="center"/>
    </xf>
    <xf numFmtId="0" fontId="31" fillId="34" borderId="48" xfId="42" applyFont="1" applyFill="1" applyBorder="1" applyAlignment="1">
      <alignment horizontal="center" vertical="center"/>
    </xf>
    <xf numFmtId="1" fontId="31" fillId="34" borderId="49" xfId="42" applyNumberFormat="1" applyFont="1" applyFill="1" applyBorder="1" applyAlignment="1">
      <alignment horizontal="left" vertical="center"/>
    </xf>
    <xf numFmtId="1" fontId="18" fillId="33" borderId="17" xfId="0" applyNumberFormat="1" applyFont="1" applyFill="1" applyBorder="1" applyAlignment="1">
      <alignment horizontal="center"/>
    </xf>
    <xf numFmtId="1" fontId="18" fillId="33" borderId="19" xfId="0" applyNumberFormat="1" applyFont="1" applyFill="1" applyBorder="1" applyAlignment="1">
      <alignment horizontal="center"/>
    </xf>
    <xf numFmtId="1" fontId="18" fillId="33" borderId="29" xfId="0" applyNumberFormat="1" applyFont="1" applyFill="1" applyBorder="1" applyAlignment="1">
      <alignment horizontal="center"/>
    </xf>
    <xf numFmtId="0" fontId="24" fillId="33" borderId="76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24" fillId="33" borderId="53" xfId="42" applyFont="1" applyFill="1" applyBorder="1" applyAlignment="1">
      <alignment horizontal="center" vertical="center"/>
    </xf>
    <xf numFmtId="1" fontId="26" fillId="33" borderId="74" xfId="42" applyNumberFormat="1" applyFont="1" applyFill="1" applyBorder="1" applyAlignment="1">
      <alignment horizontal="right" vertical="center"/>
    </xf>
    <xf numFmtId="0" fontId="32" fillId="33" borderId="10" xfId="42" applyNumberFormat="1" applyFont="1" applyFill="1" applyBorder="1" applyAlignment="1">
      <alignment horizontal="center" vertical="center"/>
    </xf>
    <xf numFmtId="1" fontId="26" fillId="33" borderId="75" xfId="42" applyNumberFormat="1" applyFont="1" applyFill="1" applyBorder="1" applyAlignment="1">
      <alignment horizontal="left" vertical="center"/>
    </xf>
    <xf numFmtId="1" fontId="26" fillId="33" borderId="71" xfId="42" applyNumberFormat="1" applyFont="1" applyFill="1" applyBorder="1" applyAlignment="1">
      <alignment horizontal="right" vertical="center"/>
    </xf>
    <xf numFmtId="0" fontId="32" fillId="33" borderId="11" xfId="42" applyNumberFormat="1" applyFont="1" applyFill="1" applyBorder="1" applyAlignment="1">
      <alignment horizontal="center" vertical="center"/>
    </xf>
    <xf numFmtId="1" fontId="26" fillId="33" borderId="72" xfId="42" applyNumberFormat="1" applyFont="1" applyFill="1" applyBorder="1" applyAlignment="1">
      <alignment horizontal="left" vertical="center"/>
    </xf>
    <xf numFmtId="1" fontId="26" fillId="33" borderId="80" xfId="42" applyNumberFormat="1" applyFont="1" applyFill="1" applyBorder="1" applyAlignment="1">
      <alignment horizontal="right" vertical="center"/>
    </xf>
    <xf numFmtId="0" fontId="32" fillId="33" borderId="21" xfId="42" applyNumberFormat="1" applyFont="1" applyFill="1" applyBorder="1" applyAlignment="1">
      <alignment horizontal="center" vertical="center"/>
    </xf>
    <xf numFmtId="1" fontId="26" fillId="33" borderId="81" xfId="42" applyNumberFormat="1" applyFont="1" applyFill="1" applyBorder="1" applyAlignment="1">
      <alignment horizontal="left" vertical="center"/>
    </xf>
    <xf numFmtId="0" fontId="26" fillId="33" borderId="78" xfId="42" applyFont="1" applyFill="1" applyBorder="1" applyAlignment="1">
      <alignment horizontal="center" vertical="center"/>
    </xf>
    <xf numFmtId="0" fontId="26" fillId="33" borderId="39" xfId="42" applyFont="1" applyFill="1" applyBorder="1" applyAlignment="1">
      <alignment horizontal="center" vertical="center"/>
    </xf>
    <xf numFmtId="0" fontId="26" fillId="33" borderId="73" xfId="42" applyFont="1" applyFill="1" applyBorder="1" applyAlignment="1">
      <alignment horizontal="center" vertical="center"/>
    </xf>
    <xf numFmtId="0" fontId="26" fillId="33" borderId="40" xfId="42" applyFont="1" applyFill="1" applyBorder="1" applyAlignment="1">
      <alignment horizontal="center" vertical="center"/>
    </xf>
    <xf numFmtId="0" fontId="26" fillId="33" borderId="79" xfId="42" applyFont="1" applyFill="1" applyBorder="1" applyAlignment="1">
      <alignment horizontal="center" vertical="center"/>
    </xf>
    <xf numFmtId="0" fontId="26" fillId="33" borderId="51" xfId="42" applyFont="1" applyFill="1" applyBorder="1" applyAlignment="1">
      <alignment horizontal="center" vertical="center"/>
    </xf>
    <xf numFmtId="0" fontId="26" fillId="33" borderId="52" xfId="42" applyFont="1" applyFill="1" applyBorder="1" applyAlignment="1">
      <alignment horizontal="center" vertical="center"/>
    </xf>
    <xf numFmtId="0" fontId="33" fillId="33" borderId="26" xfId="0" applyFont="1" applyFill="1" applyBorder="1" applyAlignment="1">
      <alignment horizontal="left"/>
    </xf>
    <xf numFmtId="0" fontId="33" fillId="33" borderId="25" xfId="0" applyFont="1" applyFill="1" applyBorder="1"/>
    <xf numFmtId="0" fontId="34" fillId="33" borderId="25" xfId="0" applyFont="1" applyFill="1" applyBorder="1" applyAlignment="1">
      <alignment horizontal="center"/>
    </xf>
    <xf numFmtId="0" fontId="33" fillId="33" borderId="25" xfId="0" applyFont="1" applyFill="1" applyBorder="1" applyAlignment="1">
      <alignment horizontal="left"/>
    </xf>
    <xf numFmtId="0" fontId="33" fillId="33" borderId="34" xfId="0" applyFont="1" applyFill="1" applyBorder="1"/>
    <xf numFmtId="0" fontId="33" fillId="33" borderId="0" xfId="0" applyFont="1" applyFill="1"/>
    <xf numFmtId="0" fontId="33" fillId="0" borderId="0" xfId="0" applyFont="1"/>
    <xf numFmtId="0" fontId="33" fillId="33" borderId="27" xfId="0" applyFont="1" applyFill="1" applyBorder="1" applyAlignment="1">
      <alignment horizontal="left"/>
    </xf>
    <xf numFmtId="0" fontId="33" fillId="33" borderId="28" xfId="0" applyFont="1" applyFill="1" applyBorder="1"/>
    <xf numFmtId="0" fontId="34" fillId="33" borderId="28" xfId="0" applyFont="1" applyFill="1" applyBorder="1" applyAlignment="1">
      <alignment horizontal="center"/>
    </xf>
    <xf numFmtId="0" fontId="33" fillId="33" borderId="28" xfId="0" applyFont="1" applyFill="1" applyBorder="1" applyAlignment="1">
      <alignment horizontal="left"/>
    </xf>
    <xf numFmtId="0" fontId="33" fillId="33" borderId="35" xfId="0" applyFont="1" applyFill="1" applyBorder="1"/>
    <xf numFmtId="0" fontId="33" fillId="33" borderId="16" xfId="0" applyFont="1" applyFill="1" applyBorder="1" applyAlignment="1">
      <alignment horizontal="left"/>
    </xf>
    <xf numFmtId="0" fontId="33" fillId="33" borderId="10" xfId="0" applyFont="1" applyFill="1" applyBorder="1"/>
    <xf numFmtId="0" fontId="34" fillId="33" borderId="10" xfId="0" applyFont="1" applyFill="1" applyBorder="1" applyAlignment="1">
      <alignment horizontal="center"/>
    </xf>
    <xf numFmtId="0" fontId="33" fillId="33" borderId="10" xfId="0" applyFont="1" applyFill="1" applyBorder="1" applyAlignment="1">
      <alignment horizontal="left"/>
    </xf>
    <xf numFmtId="0" fontId="33" fillId="33" borderId="31" xfId="0" applyFont="1" applyFill="1" applyBorder="1"/>
    <xf numFmtId="0" fontId="33" fillId="33" borderId="18" xfId="0" applyFont="1" applyFill="1" applyBorder="1" applyAlignment="1">
      <alignment horizontal="left"/>
    </xf>
    <xf numFmtId="0" fontId="33" fillId="33" borderId="11" xfId="0" applyFont="1" applyFill="1" applyBorder="1"/>
    <xf numFmtId="0" fontId="34" fillId="33" borderId="11" xfId="0" applyFont="1" applyFill="1" applyBorder="1" applyAlignment="1">
      <alignment horizontal="center"/>
    </xf>
    <xf numFmtId="0" fontId="33" fillId="33" borderId="11" xfId="0" applyFont="1" applyFill="1" applyBorder="1" applyAlignment="1">
      <alignment horizontal="left"/>
    </xf>
    <xf numFmtId="0" fontId="33" fillId="33" borderId="32" xfId="0" applyFont="1" applyFill="1" applyBorder="1"/>
    <xf numFmtId="0" fontId="33" fillId="33" borderId="20" xfId="0" applyFont="1" applyFill="1" applyBorder="1" applyAlignment="1">
      <alignment horizontal="left"/>
    </xf>
    <xf numFmtId="0" fontId="33" fillId="33" borderId="21" xfId="0" applyFont="1" applyFill="1" applyBorder="1"/>
    <xf numFmtId="0" fontId="34" fillId="33" borderId="21" xfId="0" applyFont="1" applyFill="1" applyBorder="1" applyAlignment="1">
      <alignment horizontal="center"/>
    </xf>
    <xf numFmtId="0" fontId="33" fillId="33" borderId="21" xfId="0" applyFont="1" applyFill="1" applyBorder="1" applyAlignment="1">
      <alignment horizontal="left"/>
    </xf>
    <xf numFmtId="0" fontId="33" fillId="33" borderId="33" xfId="0" applyFont="1" applyFill="1" applyBorder="1"/>
    <xf numFmtId="1" fontId="30" fillId="34" borderId="28" xfId="0" applyNumberFormat="1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0" fontId="30" fillId="34" borderId="27" xfId="0" applyFont="1" applyFill="1" applyBorder="1" applyAlignment="1">
      <alignment horizontal="center"/>
    </xf>
    <xf numFmtId="0" fontId="30" fillId="34" borderId="28" xfId="0" applyFont="1" applyFill="1" applyBorder="1" applyAlignment="1">
      <alignment horizontal="center"/>
    </xf>
    <xf numFmtId="1" fontId="0" fillId="33" borderId="28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" fontId="0" fillId="33" borderId="11" xfId="0" applyNumberFormat="1" applyFill="1" applyBorder="1" applyAlignment="1">
      <alignment horizontal="center"/>
    </xf>
    <xf numFmtId="0" fontId="25" fillId="33" borderId="55" xfId="42" applyFont="1" applyFill="1" applyBorder="1" applyAlignment="1">
      <alignment horizontal="center" vertical="center" wrapText="1"/>
    </xf>
    <xf numFmtId="0" fontId="22" fillId="33" borderId="55" xfId="42" applyFont="1" applyFill="1" applyBorder="1" applyAlignment="1">
      <alignment horizontal="center" vertical="center" wrapText="1"/>
    </xf>
    <xf numFmtId="0" fontId="25" fillId="33" borderId="56" xfId="42" applyFont="1" applyFill="1" applyBorder="1" applyAlignment="1">
      <alignment horizontal="center" vertical="center" wrapText="1"/>
    </xf>
    <xf numFmtId="0" fontId="22" fillId="33" borderId="56" xfId="42" applyFont="1" applyFill="1" applyBorder="1" applyAlignment="1">
      <alignment horizontal="center" vertical="center" wrapText="1"/>
    </xf>
    <xf numFmtId="0" fontId="18" fillId="33" borderId="55" xfId="42" applyFont="1" applyFill="1" applyBorder="1" applyAlignment="1">
      <alignment horizontal="center" vertical="center"/>
    </xf>
    <xf numFmtId="0" fontId="25" fillId="33" borderId="54" xfId="42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/>
    </xf>
    <xf numFmtId="0" fontId="29" fillId="34" borderId="23" xfId="0" applyFont="1" applyFill="1" applyBorder="1" applyAlignment="1">
      <alignment horizontal="center"/>
    </xf>
    <xf numFmtId="0" fontId="18" fillId="35" borderId="22" xfId="0" applyFont="1" applyFill="1" applyBorder="1" applyAlignment="1">
      <alignment horizontal="center" vertical="center"/>
    </xf>
    <xf numFmtId="0" fontId="18" fillId="35" borderId="23" xfId="0" applyFont="1" applyFill="1" applyBorder="1" applyAlignment="1">
      <alignment horizontal="center" vertical="center"/>
    </xf>
    <xf numFmtId="0" fontId="18" fillId="35" borderId="24" xfId="0" applyFont="1" applyFill="1" applyBorder="1" applyAlignment="1">
      <alignment horizontal="center" vertical="center"/>
    </xf>
    <xf numFmtId="0" fontId="20" fillId="34" borderId="28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Normal" xfId="42" xr:uid="{00000000-0005-0000-0000-000013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678180</xdr:colOff>
      <xdr:row>35</xdr:row>
      <xdr:rowOff>137160</xdr:rowOff>
    </xdr:from>
    <xdr:to>
      <xdr:col>12</xdr:col>
      <xdr:colOff>53340</xdr:colOff>
      <xdr:row>39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B94DE1-885F-4A6B-9486-F33BCDA0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1" t="34555" r="14391" b="32985"/>
        <a:stretch>
          <a:fillRect/>
        </a:stretch>
      </xdr:blipFill>
      <xdr:spPr bwMode="auto">
        <a:xfrm>
          <a:off x="853440" y="5059680"/>
          <a:ext cx="29946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152399</xdr:colOff>
      <xdr:row>20</xdr:row>
      <xdr:rowOff>0</xdr:rowOff>
    </xdr:from>
    <xdr:to>
      <xdr:col>22</xdr:col>
      <xdr:colOff>179986</xdr:colOff>
      <xdr:row>35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CD5161-F1A9-4D42-89BD-20CE7FEC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19" y="4000500"/>
          <a:ext cx="2313587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358140</xdr:colOff>
      <xdr:row>34</xdr:row>
      <xdr:rowOff>49025</xdr:rowOff>
    </xdr:from>
    <xdr:to>
      <xdr:col>33</xdr:col>
      <xdr:colOff>7620</xdr:colOff>
      <xdr:row>40</xdr:row>
      <xdr:rowOff>7620</xdr:rowOff>
    </xdr:to>
    <xdr:pic>
      <xdr:nvPicPr>
        <xdr:cNvPr id="4" name="Obrázek 3" descr="Doudeen Team (@DoudeenTeam) / Twitter">
          <a:extLst>
            <a:ext uri="{FF2B5EF4-FFF2-40B4-BE49-F238E27FC236}">
              <a16:creationId xmlns:a16="http://schemas.microsoft.com/office/drawing/2014/main" id="{7E7982F1-6CC5-4DFA-8974-FBEF4DCD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99" b="18201"/>
        <a:stretch>
          <a:fillRect/>
        </a:stretch>
      </xdr:blipFill>
      <xdr:spPr bwMode="auto">
        <a:xfrm>
          <a:off x="6499860" y="4788665"/>
          <a:ext cx="1653540" cy="105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3"/>
  <sheetViews>
    <sheetView tabSelected="1" workbookViewId="0">
      <selection activeCell="Q37" sqref="Q37"/>
    </sheetView>
  </sheetViews>
  <sheetFormatPr defaultRowHeight="14.4" x14ac:dyDescent="0.3"/>
  <cols>
    <col min="1" max="1" width="2.5546875" style="1" customWidth="1"/>
    <col min="2" max="2" width="17.44140625" style="1" customWidth="1"/>
    <col min="3" max="3" width="4.6640625" style="21" customWidth="1"/>
    <col min="4" max="4" width="0.88671875" style="12" customWidth="1"/>
    <col min="5" max="5" width="4.6640625" style="22" customWidth="1"/>
    <col min="6" max="6" width="4.6640625" style="21" customWidth="1"/>
    <col min="7" max="7" width="0.88671875" style="12" customWidth="1"/>
    <col min="8" max="8" width="4.6640625" style="22" customWidth="1"/>
    <col min="9" max="9" width="4.6640625" style="21" customWidth="1"/>
    <col min="10" max="10" width="0.88671875" style="12" customWidth="1"/>
    <col min="11" max="11" width="4.6640625" style="22" customWidth="1"/>
    <col min="12" max="12" width="4.6640625" style="21" customWidth="1"/>
    <col min="13" max="13" width="0.88671875" style="12" customWidth="1"/>
    <col min="14" max="14" width="4.6640625" style="22" customWidth="1"/>
    <col min="15" max="15" width="5.21875" style="21" customWidth="1"/>
    <col min="16" max="16" width="0.88671875" style="12" customWidth="1"/>
    <col min="17" max="17" width="5.21875" style="22" customWidth="1"/>
    <col min="18" max="18" width="4.6640625" style="21" customWidth="1"/>
    <col min="19" max="19" width="0.88671875" style="12" customWidth="1"/>
    <col min="20" max="20" width="4.6640625" style="22" customWidth="1"/>
    <col min="21" max="21" width="6.21875" style="21" customWidth="1"/>
    <col min="22" max="22" width="0.88671875" style="12" customWidth="1"/>
    <col min="23" max="23" width="5.5546875" style="22" customWidth="1"/>
    <col min="24" max="24" width="4.6640625" style="21" customWidth="1"/>
    <col min="25" max="25" width="0.88671875" style="12" customWidth="1"/>
    <col min="26" max="26" width="4.6640625" style="22" customWidth="1"/>
    <col min="27" max="27" width="5.77734375" style="22" hidden="1" customWidth="1"/>
    <col min="28" max="28" width="2.5546875" style="1" hidden="1" customWidth="1"/>
    <col min="29" max="31" width="2.5546875" style="1" customWidth="1"/>
    <col min="32" max="32" width="4.5546875" style="2" customWidth="1"/>
    <col min="33" max="33" width="1.21875" style="12" customWidth="1"/>
    <col min="34" max="34" width="4.109375" style="5" customWidth="1"/>
    <col min="35" max="35" width="6.21875" style="1" customWidth="1"/>
    <col min="36" max="36" width="8.88671875" style="1"/>
    <col min="37" max="84" width="0" style="1" hidden="1" customWidth="1"/>
    <col min="85" max="16384" width="8.88671875" style="1"/>
  </cols>
  <sheetData>
    <row r="1" spans="1:84" ht="25.8" x14ac:dyDescent="0.5">
      <c r="B1" s="144" t="s">
        <v>31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84" ht="8.4" customHeight="1" thickBot="1" x14ac:dyDescent="0.35"/>
    <row r="3" spans="1:84" ht="27.6" customHeight="1" thickBot="1" x14ac:dyDescent="0.35">
      <c r="B3" s="19" t="s">
        <v>49</v>
      </c>
      <c r="C3" s="137" t="s">
        <v>34</v>
      </c>
      <c r="D3" s="133"/>
      <c r="E3" s="133"/>
      <c r="F3" s="132" t="s">
        <v>33</v>
      </c>
      <c r="G3" s="133"/>
      <c r="H3" s="133"/>
      <c r="I3" s="132" t="s">
        <v>35</v>
      </c>
      <c r="J3" s="133"/>
      <c r="K3" s="133"/>
      <c r="L3" s="132" t="s">
        <v>46</v>
      </c>
      <c r="M3" s="133"/>
      <c r="N3" s="133"/>
      <c r="O3" s="132" t="s">
        <v>36</v>
      </c>
      <c r="P3" s="133"/>
      <c r="Q3" s="133"/>
      <c r="R3" s="132" t="s">
        <v>45</v>
      </c>
      <c r="S3" s="133"/>
      <c r="T3" s="133"/>
      <c r="U3" s="132" t="s">
        <v>44</v>
      </c>
      <c r="V3" s="133"/>
      <c r="W3" s="133"/>
      <c r="X3" s="134" t="s">
        <v>37</v>
      </c>
      <c r="Y3" s="135"/>
      <c r="Z3" s="135"/>
      <c r="AA3" s="33"/>
      <c r="AB3" s="36" t="s">
        <v>38</v>
      </c>
      <c r="AC3" s="13" t="s">
        <v>39</v>
      </c>
      <c r="AD3" s="13" t="s">
        <v>40</v>
      </c>
      <c r="AE3" s="14" t="s">
        <v>41</v>
      </c>
      <c r="AF3" s="136" t="s">
        <v>42</v>
      </c>
      <c r="AG3" s="136"/>
      <c r="AH3" s="136"/>
      <c r="AI3" s="15" t="s">
        <v>43</v>
      </c>
    </row>
    <row r="4" spans="1:84" x14ac:dyDescent="0.3">
      <c r="B4" s="16" t="s">
        <v>1</v>
      </c>
      <c r="C4" s="52"/>
      <c r="D4" s="53"/>
      <c r="E4" s="54"/>
      <c r="F4" s="55">
        <v>1</v>
      </c>
      <c r="G4" s="56" t="s">
        <v>0</v>
      </c>
      <c r="H4" s="57">
        <v>2</v>
      </c>
      <c r="I4" s="55">
        <v>8</v>
      </c>
      <c r="J4" s="56" t="s">
        <v>0</v>
      </c>
      <c r="K4" s="57">
        <v>2</v>
      </c>
      <c r="L4" s="55">
        <v>1</v>
      </c>
      <c r="M4" s="56" t="s">
        <v>0</v>
      </c>
      <c r="N4" s="57">
        <v>1</v>
      </c>
      <c r="O4" s="55">
        <v>3</v>
      </c>
      <c r="P4" s="56" t="s">
        <v>0</v>
      </c>
      <c r="Q4" s="57">
        <v>5</v>
      </c>
      <c r="R4" s="55">
        <v>2</v>
      </c>
      <c r="S4" s="56" t="s">
        <v>0</v>
      </c>
      <c r="T4" s="57">
        <v>0</v>
      </c>
      <c r="U4" s="55">
        <v>7</v>
      </c>
      <c r="V4" s="56" t="s">
        <v>0</v>
      </c>
      <c r="W4" s="57">
        <v>2</v>
      </c>
      <c r="X4" s="55">
        <v>2</v>
      </c>
      <c r="Y4" s="56" t="s">
        <v>0</v>
      </c>
      <c r="Z4" s="58">
        <v>2</v>
      </c>
      <c r="AA4" s="23" t="s">
        <v>1</v>
      </c>
      <c r="AB4" s="89">
        <f>SUM(AC4:AE4)</f>
        <v>7</v>
      </c>
      <c r="AC4" s="90">
        <f t="shared" ref="AC4:AE11" si="0">AN4+AT4+AZ4+BF4+BL4+BR4+BX4+CD4</f>
        <v>3</v>
      </c>
      <c r="AD4" s="90">
        <f t="shared" si="0"/>
        <v>2</v>
      </c>
      <c r="AE4" s="91">
        <f t="shared" si="0"/>
        <v>2</v>
      </c>
      <c r="AF4" s="80">
        <f>SUM(F4,C4,I4,L4,O4,R4,U4,X4)</f>
        <v>24</v>
      </c>
      <c r="AG4" s="81" t="s">
        <v>0</v>
      </c>
      <c r="AH4" s="82">
        <f>SUM(E4,H4,K4,N4,Q4,T4,W4,Z4)</f>
        <v>14</v>
      </c>
      <c r="AI4" s="77">
        <f>(AC4*3)+AD4</f>
        <v>11</v>
      </c>
      <c r="AK4" s="24">
        <f t="shared" ref="AK4:AM11" si="1">IF(C4="",0,C4)</f>
        <v>0</v>
      </c>
      <c r="AL4" s="25">
        <f t="shared" si="1"/>
        <v>0</v>
      </c>
      <c r="AM4" s="25">
        <f t="shared" si="1"/>
        <v>0</v>
      </c>
      <c r="AN4" s="25"/>
      <c r="AO4" s="25"/>
      <c r="AP4" s="26"/>
      <c r="AQ4" s="24">
        <f t="shared" ref="AQ4:AS11" si="2">IF(F4="",0,F4)</f>
        <v>1</v>
      </c>
      <c r="AR4" s="25" t="str">
        <f t="shared" si="2"/>
        <v>:</v>
      </c>
      <c r="AS4" s="25">
        <f t="shared" si="2"/>
        <v>2</v>
      </c>
      <c r="AT4" s="25">
        <f>IF(F4&gt;H4,1,0)</f>
        <v>0</v>
      </c>
      <c r="AU4" s="25">
        <f>IF(F4="",0,IF(F4=H4,1,0))</f>
        <v>0</v>
      </c>
      <c r="AV4" s="26">
        <f>IF(F4&lt;H4,1,0)</f>
        <v>1</v>
      </c>
      <c r="AW4" s="24">
        <f t="shared" ref="AW4:AY11" si="3">IF(I4="",0,I4)</f>
        <v>8</v>
      </c>
      <c r="AX4" s="25" t="str">
        <f t="shared" si="3"/>
        <v>:</v>
      </c>
      <c r="AY4" s="25">
        <f t="shared" si="3"/>
        <v>2</v>
      </c>
      <c r="AZ4" s="25">
        <f>IF(I4&gt;K4,1,0)</f>
        <v>1</v>
      </c>
      <c r="BA4" s="25">
        <f>IF(I4="",0,IF(I4=K4,1,0))</f>
        <v>0</v>
      </c>
      <c r="BB4" s="26">
        <f>IF(I4&lt;K4,1,0)</f>
        <v>0</v>
      </c>
      <c r="BC4" s="24">
        <f t="shared" ref="BC4:BE11" si="4">IF(L4="",0,L4)</f>
        <v>1</v>
      </c>
      <c r="BD4" s="25" t="str">
        <f t="shared" si="4"/>
        <v>:</v>
      </c>
      <c r="BE4" s="25">
        <f t="shared" si="4"/>
        <v>1</v>
      </c>
      <c r="BF4" s="25">
        <f>IF(L4&gt;N4,1,0)</f>
        <v>0</v>
      </c>
      <c r="BG4" s="25">
        <f>IF(L4="",0,IF(L4=N4,1,0))</f>
        <v>1</v>
      </c>
      <c r="BH4" s="26">
        <f>IF(L4&lt;N4,1,0)</f>
        <v>0</v>
      </c>
      <c r="BI4" s="24">
        <f t="shared" ref="BI4:BK11" si="5">IF(O4="",0,O4)</f>
        <v>3</v>
      </c>
      <c r="BJ4" s="25" t="str">
        <f t="shared" si="5"/>
        <v>:</v>
      </c>
      <c r="BK4" s="25">
        <f t="shared" si="5"/>
        <v>5</v>
      </c>
      <c r="BL4" s="25">
        <f>IF(O4&gt;Q4,1,0)</f>
        <v>0</v>
      </c>
      <c r="BM4" s="25">
        <f>IF(O4="",0,IF(O4=Q4,1,0))</f>
        <v>0</v>
      </c>
      <c r="BN4" s="26">
        <f>IF(O4&lt;Q4,1,0)</f>
        <v>1</v>
      </c>
      <c r="BO4" s="24">
        <f t="shared" ref="BO4:BQ11" si="6">IF(R4="",0,R4)</f>
        <v>2</v>
      </c>
      <c r="BP4" s="25" t="str">
        <f t="shared" si="6"/>
        <v>:</v>
      </c>
      <c r="BQ4" s="25">
        <f t="shared" si="6"/>
        <v>0</v>
      </c>
      <c r="BR4" s="25">
        <f>IF(R4&gt;T4,1,0)</f>
        <v>1</v>
      </c>
      <c r="BS4" s="25">
        <f>IF(R4="",0,IF(R4=T4,1,0))</f>
        <v>0</v>
      </c>
      <c r="BT4" s="26">
        <f>IF(R4&lt;T4,1,0)</f>
        <v>0</v>
      </c>
      <c r="BU4" s="24">
        <f t="shared" ref="BU4:BW11" si="7">IF(U4="",0,U4)</f>
        <v>7</v>
      </c>
      <c r="BV4" s="25" t="str">
        <f t="shared" si="7"/>
        <v>:</v>
      </c>
      <c r="BW4" s="25">
        <f t="shared" si="7"/>
        <v>2</v>
      </c>
      <c r="BX4" s="25">
        <f t="shared" ref="BX4:BX9" si="8">IF(U4&gt;W4,1,0)</f>
        <v>1</v>
      </c>
      <c r="BY4" s="25">
        <f t="shared" ref="BY4:BY9" si="9">IF(U4="",0,IF(U4=W4,1,0))</f>
        <v>0</v>
      </c>
      <c r="BZ4" s="26">
        <f t="shared" ref="BZ4:BZ9" si="10">IF(U4&lt;W4,1,0)</f>
        <v>0</v>
      </c>
      <c r="CA4" s="24">
        <f t="shared" ref="CA4:CC11" si="11">IF(X4="",0,X4)</f>
        <v>2</v>
      </c>
      <c r="CB4" s="25" t="str">
        <f t="shared" si="11"/>
        <v>:</v>
      </c>
      <c r="CC4" s="25">
        <f t="shared" si="11"/>
        <v>2</v>
      </c>
      <c r="CD4" s="25">
        <f t="shared" ref="CD4:CD10" si="12">IF(X4&gt;Z4,1,0)</f>
        <v>0</v>
      </c>
      <c r="CE4" s="25">
        <f t="shared" ref="CE4:CE10" si="13">IF(X4="",0,IF(X4=Z4,1,0))</f>
        <v>1</v>
      </c>
      <c r="CF4" s="26">
        <f t="shared" ref="CF4:CF10" si="14">IF(X4&lt;Z4,1,0)</f>
        <v>0</v>
      </c>
    </row>
    <row r="5" spans="1:84" x14ac:dyDescent="0.3">
      <c r="B5" s="17" t="s">
        <v>2</v>
      </c>
      <c r="C5" s="59">
        <v>2</v>
      </c>
      <c r="D5" s="60" t="s">
        <v>0</v>
      </c>
      <c r="E5" s="61">
        <v>1</v>
      </c>
      <c r="F5" s="62"/>
      <c r="G5" s="63"/>
      <c r="H5" s="64"/>
      <c r="I5" s="65">
        <v>1</v>
      </c>
      <c r="J5" s="60" t="s">
        <v>0</v>
      </c>
      <c r="K5" s="61">
        <v>0</v>
      </c>
      <c r="L5" s="65">
        <v>2</v>
      </c>
      <c r="M5" s="60" t="s">
        <v>0</v>
      </c>
      <c r="N5" s="61">
        <v>1</v>
      </c>
      <c r="O5" s="65">
        <v>1</v>
      </c>
      <c r="P5" s="60" t="s">
        <v>0</v>
      </c>
      <c r="Q5" s="61">
        <v>1</v>
      </c>
      <c r="R5" s="65">
        <v>1</v>
      </c>
      <c r="S5" s="60" t="s">
        <v>0</v>
      </c>
      <c r="T5" s="61">
        <v>3</v>
      </c>
      <c r="U5" s="65">
        <v>0</v>
      </c>
      <c r="V5" s="60" t="s">
        <v>0</v>
      </c>
      <c r="W5" s="61">
        <v>0</v>
      </c>
      <c r="X5" s="65">
        <v>3</v>
      </c>
      <c r="Y5" s="60" t="s">
        <v>0</v>
      </c>
      <c r="Z5" s="66">
        <v>0</v>
      </c>
      <c r="AA5" s="34" t="s">
        <v>2</v>
      </c>
      <c r="AB5" s="89">
        <f t="shared" ref="AB5:AB11" si="15">SUM(AC5:AE5)</f>
        <v>7</v>
      </c>
      <c r="AC5" s="90">
        <f t="shared" si="0"/>
        <v>4</v>
      </c>
      <c r="AD5" s="90">
        <f t="shared" si="0"/>
        <v>2</v>
      </c>
      <c r="AE5" s="92">
        <f t="shared" si="0"/>
        <v>1</v>
      </c>
      <c r="AF5" s="83">
        <f>SUM(F5,C5,I5,L5,O5,R5,U5,X5)</f>
        <v>10</v>
      </c>
      <c r="AG5" s="84" t="s">
        <v>0</v>
      </c>
      <c r="AH5" s="85">
        <f t="shared" ref="AH5:AH11" si="16">SUM(E5,H5,K5,N5,Q5,T5,W5,Z5)</f>
        <v>6</v>
      </c>
      <c r="AI5" s="78">
        <f t="shared" ref="AI5:AI11" si="17">(AC5*3)+AD5</f>
        <v>14</v>
      </c>
      <c r="AK5" s="27">
        <f t="shared" si="1"/>
        <v>2</v>
      </c>
      <c r="AL5" s="28" t="str">
        <f t="shared" si="1"/>
        <v>:</v>
      </c>
      <c r="AM5" s="28">
        <f t="shared" si="1"/>
        <v>1</v>
      </c>
      <c r="AN5" s="28">
        <f t="shared" ref="AN5:AN11" si="18">IF(C5&gt;E5,1,0)</f>
        <v>1</v>
      </c>
      <c r="AO5" s="28">
        <f t="shared" ref="AO5:AO11" si="19">IF(C5="",0,IF(C5=E5,1,0))</f>
        <v>0</v>
      </c>
      <c r="AP5" s="29">
        <f t="shared" ref="AP5:AP11" si="20">IF(C5&lt;E5,1,0)</f>
        <v>0</v>
      </c>
      <c r="AQ5" s="27">
        <f t="shared" si="2"/>
        <v>0</v>
      </c>
      <c r="AR5" s="28">
        <f t="shared" si="2"/>
        <v>0</v>
      </c>
      <c r="AS5" s="28">
        <f t="shared" si="2"/>
        <v>0</v>
      </c>
      <c r="AT5" s="28"/>
      <c r="AU5" s="28"/>
      <c r="AV5" s="29"/>
      <c r="AW5" s="27">
        <f t="shared" si="3"/>
        <v>1</v>
      </c>
      <c r="AX5" s="28" t="str">
        <f t="shared" si="3"/>
        <v>:</v>
      </c>
      <c r="AY5" s="28">
        <f t="shared" si="3"/>
        <v>0</v>
      </c>
      <c r="AZ5" s="28">
        <f>IF(I5&gt;K5,1,0)</f>
        <v>1</v>
      </c>
      <c r="BA5" s="28">
        <f>IF(I5="",0,IF(I5=K5,1,0))</f>
        <v>0</v>
      </c>
      <c r="BB5" s="29">
        <f>IF(I5&lt;K5,1,0)</f>
        <v>0</v>
      </c>
      <c r="BC5" s="27">
        <f t="shared" si="4"/>
        <v>2</v>
      </c>
      <c r="BD5" s="28" t="str">
        <f t="shared" si="4"/>
        <v>:</v>
      </c>
      <c r="BE5" s="28">
        <f t="shared" si="4"/>
        <v>1</v>
      </c>
      <c r="BF5" s="28">
        <f>IF(L5&gt;N5,1,0)</f>
        <v>1</v>
      </c>
      <c r="BG5" s="28">
        <f>IF(L5="",0,IF(L5=N5,1,0))</f>
        <v>0</v>
      </c>
      <c r="BH5" s="29">
        <f>IF(L5&lt;N5,1,0)</f>
        <v>0</v>
      </c>
      <c r="BI5" s="27">
        <f t="shared" si="5"/>
        <v>1</v>
      </c>
      <c r="BJ5" s="28" t="str">
        <f t="shared" si="5"/>
        <v>:</v>
      </c>
      <c r="BK5" s="28">
        <f t="shared" si="5"/>
        <v>1</v>
      </c>
      <c r="BL5" s="28">
        <f>IF(O5&gt;Q5,1,0)</f>
        <v>0</v>
      </c>
      <c r="BM5" s="28">
        <f>IF(O5="",0,IF(O5=Q5,1,0))</f>
        <v>1</v>
      </c>
      <c r="BN5" s="29">
        <f>IF(O5&lt;Q5,1,0)</f>
        <v>0</v>
      </c>
      <c r="BO5" s="27">
        <f t="shared" si="6"/>
        <v>1</v>
      </c>
      <c r="BP5" s="28" t="str">
        <f t="shared" si="6"/>
        <v>:</v>
      </c>
      <c r="BQ5" s="28">
        <f t="shared" si="6"/>
        <v>3</v>
      </c>
      <c r="BR5" s="28">
        <f>IF(R5&gt;T5,1,0)</f>
        <v>0</v>
      </c>
      <c r="BS5" s="28">
        <f>IF(R5="",0,IF(R5=T5,1,0))</f>
        <v>0</v>
      </c>
      <c r="BT5" s="29">
        <f>IF(R5&lt;T5,1,0)</f>
        <v>1</v>
      </c>
      <c r="BU5" s="27">
        <f t="shared" si="7"/>
        <v>0</v>
      </c>
      <c r="BV5" s="28" t="str">
        <f t="shared" si="7"/>
        <v>:</v>
      </c>
      <c r="BW5" s="28">
        <f t="shared" si="7"/>
        <v>0</v>
      </c>
      <c r="BX5" s="28">
        <f t="shared" si="8"/>
        <v>0</v>
      </c>
      <c r="BY5" s="28">
        <f t="shared" si="9"/>
        <v>1</v>
      </c>
      <c r="BZ5" s="29">
        <f t="shared" si="10"/>
        <v>0</v>
      </c>
      <c r="CA5" s="27">
        <f t="shared" si="11"/>
        <v>3</v>
      </c>
      <c r="CB5" s="28" t="str">
        <f t="shared" si="11"/>
        <v>:</v>
      </c>
      <c r="CC5" s="28">
        <f t="shared" si="11"/>
        <v>0</v>
      </c>
      <c r="CD5" s="28">
        <f t="shared" si="12"/>
        <v>1</v>
      </c>
      <c r="CE5" s="28">
        <f t="shared" si="13"/>
        <v>0</v>
      </c>
      <c r="CF5" s="29">
        <f t="shared" si="14"/>
        <v>0</v>
      </c>
    </row>
    <row r="6" spans="1:84" x14ac:dyDescent="0.3">
      <c r="B6" s="17" t="s">
        <v>3</v>
      </c>
      <c r="C6" s="59">
        <v>2</v>
      </c>
      <c r="D6" s="60" t="s">
        <v>0</v>
      </c>
      <c r="E6" s="61">
        <v>8</v>
      </c>
      <c r="F6" s="65">
        <v>0</v>
      </c>
      <c r="G6" s="60" t="s">
        <v>0</v>
      </c>
      <c r="H6" s="61">
        <v>1</v>
      </c>
      <c r="I6" s="62"/>
      <c r="J6" s="63"/>
      <c r="K6" s="64"/>
      <c r="L6" s="65">
        <v>1</v>
      </c>
      <c r="M6" s="60" t="s">
        <v>0</v>
      </c>
      <c r="N6" s="61">
        <v>1</v>
      </c>
      <c r="O6" s="65">
        <v>2</v>
      </c>
      <c r="P6" s="60" t="s">
        <v>0</v>
      </c>
      <c r="Q6" s="61">
        <v>4</v>
      </c>
      <c r="R6" s="65">
        <v>0</v>
      </c>
      <c r="S6" s="60" t="s">
        <v>0</v>
      </c>
      <c r="T6" s="61">
        <v>3</v>
      </c>
      <c r="U6" s="65">
        <v>1</v>
      </c>
      <c r="V6" s="60" t="s">
        <v>0</v>
      </c>
      <c r="W6" s="61">
        <v>2</v>
      </c>
      <c r="X6" s="65">
        <v>0</v>
      </c>
      <c r="Y6" s="60" t="s">
        <v>0</v>
      </c>
      <c r="Z6" s="66">
        <v>2</v>
      </c>
      <c r="AA6" s="34" t="s">
        <v>3</v>
      </c>
      <c r="AB6" s="89">
        <f t="shared" si="15"/>
        <v>7</v>
      </c>
      <c r="AC6" s="90">
        <f t="shared" si="0"/>
        <v>0</v>
      </c>
      <c r="AD6" s="90">
        <f t="shared" si="0"/>
        <v>1</v>
      </c>
      <c r="AE6" s="92">
        <f t="shared" si="0"/>
        <v>6</v>
      </c>
      <c r="AF6" s="83">
        <f>SUM(F6,C6,I6,L6,O6,R6,U6,X6)</f>
        <v>6</v>
      </c>
      <c r="AG6" s="84" t="s">
        <v>0</v>
      </c>
      <c r="AH6" s="85">
        <f t="shared" si="16"/>
        <v>21</v>
      </c>
      <c r="AI6" s="78">
        <f t="shared" si="17"/>
        <v>1</v>
      </c>
      <c r="AK6" s="27">
        <f t="shared" si="1"/>
        <v>2</v>
      </c>
      <c r="AL6" s="28" t="str">
        <f t="shared" si="1"/>
        <v>:</v>
      </c>
      <c r="AM6" s="28">
        <f t="shared" si="1"/>
        <v>8</v>
      </c>
      <c r="AN6" s="28">
        <f t="shared" si="18"/>
        <v>0</v>
      </c>
      <c r="AO6" s="28">
        <f t="shared" si="19"/>
        <v>0</v>
      </c>
      <c r="AP6" s="29">
        <f t="shared" si="20"/>
        <v>1</v>
      </c>
      <c r="AQ6" s="27">
        <f t="shared" si="2"/>
        <v>0</v>
      </c>
      <c r="AR6" s="28" t="str">
        <f t="shared" si="2"/>
        <v>:</v>
      </c>
      <c r="AS6" s="28">
        <f t="shared" si="2"/>
        <v>1</v>
      </c>
      <c r="AT6" s="28">
        <f t="shared" ref="AT6:AT11" si="21">IF(F6&gt;H6,1,0)</f>
        <v>0</v>
      </c>
      <c r="AU6" s="28">
        <f t="shared" ref="AU6:AU11" si="22">IF(F6="",0,IF(F6=H6,1,0))</f>
        <v>0</v>
      </c>
      <c r="AV6" s="29">
        <f t="shared" ref="AV6:AV11" si="23">IF(F6&lt;H6,1,0)</f>
        <v>1</v>
      </c>
      <c r="AW6" s="27">
        <f t="shared" si="3"/>
        <v>0</v>
      </c>
      <c r="AX6" s="28">
        <f t="shared" si="3"/>
        <v>0</v>
      </c>
      <c r="AY6" s="28">
        <f t="shared" si="3"/>
        <v>0</v>
      </c>
      <c r="AZ6" s="28"/>
      <c r="BA6" s="28"/>
      <c r="BB6" s="29"/>
      <c r="BC6" s="27">
        <f t="shared" si="4"/>
        <v>1</v>
      </c>
      <c r="BD6" s="28" t="str">
        <f t="shared" si="4"/>
        <v>:</v>
      </c>
      <c r="BE6" s="28">
        <f t="shared" si="4"/>
        <v>1</v>
      </c>
      <c r="BF6" s="28">
        <f>IF(L6&gt;N6,1,0)</f>
        <v>0</v>
      </c>
      <c r="BG6" s="28">
        <f>IF(L6="",0,IF(L6=N6,1,0))</f>
        <v>1</v>
      </c>
      <c r="BH6" s="29">
        <f>IF(L6&lt;N6,1,0)</f>
        <v>0</v>
      </c>
      <c r="BI6" s="27">
        <f t="shared" si="5"/>
        <v>2</v>
      </c>
      <c r="BJ6" s="28" t="str">
        <f t="shared" si="5"/>
        <v>:</v>
      </c>
      <c r="BK6" s="28">
        <f t="shared" si="5"/>
        <v>4</v>
      </c>
      <c r="BL6" s="28">
        <f>IF(O6&gt;Q6,1,0)</f>
        <v>0</v>
      </c>
      <c r="BM6" s="28">
        <f>IF(O6="",0,IF(O6=Q6,1,0))</f>
        <v>0</v>
      </c>
      <c r="BN6" s="29">
        <f>IF(O6&lt;Q6,1,0)</f>
        <v>1</v>
      </c>
      <c r="BO6" s="27">
        <f t="shared" si="6"/>
        <v>0</v>
      </c>
      <c r="BP6" s="28" t="str">
        <f t="shared" si="6"/>
        <v>:</v>
      </c>
      <c r="BQ6" s="28">
        <f t="shared" si="6"/>
        <v>3</v>
      </c>
      <c r="BR6" s="28">
        <f>IF(R6&gt;T6,1,0)</f>
        <v>0</v>
      </c>
      <c r="BS6" s="28">
        <f>IF(R6="",0,IF(R6=T6,1,0))</f>
        <v>0</v>
      </c>
      <c r="BT6" s="29">
        <f>IF(R6&lt;T6,1,0)</f>
        <v>1</v>
      </c>
      <c r="BU6" s="27">
        <f t="shared" si="7"/>
        <v>1</v>
      </c>
      <c r="BV6" s="28" t="str">
        <f t="shared" si="7"/>
        <v>:</v>
      </c>
      <c r="BW6" s="28">
        <f t="shared" si="7"/>
        <v>2</v>
      </c>
      <c r="BX6" s="28">
        <f t="shared" si="8"/>
        <v>0</v>
      </c>
      <c r="BY6" s="28">
        <f t="shared" si="9"/>
        <v>0</v>
      </c>
      <c r="BZ6" s="29">
        <f t="shared" si="10"/>
        <v>1</v>
      </c>
      <c r="CA6" s="27">
        <f t="shared" si="11"/>
        <v>0</v>
      </c>
      <c r="CB6" s="28" t="str">
        <f t="shared" si="11"/>
        <v>:</v>
      </c>
      <c r="CC6" s="28">
        <f t="shared" si="11"/>
        <v>2</v>
      </c>
      <c r="CD6" s="28">
        <f t="shared" si="12"/>
        <v>0</v>
      </c>
      <c r="CE6" s="28">
        <f t="shared" si="13"/>
        <v>0</v>
      </c>
      <c r="CF6" s="29">
        <f t="shared" si="14"/>
        <v>1</v>
      </c>
    </row>
    <row r="7" spans="1:84" x14ac:dyDescent="0.3">
      <c r="B7" s="17" t="s">
        <v>4</v>
      </c>
      <c r="C7" s="59">
        <v>1</v>
      </c>
      <c r="D7" s="60" t="s">
        <v>0</v>
      </c>
      <c r="E7" s="61">
        <v>1</v>
      </c>
      <c r="F7" s="65">
        <v>1</v>
      </c>
      <c r="G7" s="60" t="s">
        <v>0</v>
      </c>
      <c r="H7" s="61">
        <v>2</v>
      </c>
      <c r="I7" s="65">
        <v>1</v>
      </c>
      <c r="J7" s="60" t="s">
        <v>0</v>
      </c>
      <c r="K7" s="61">
        <v>1</v>
      </c>
      <c r="L7" s="62"/>
      <c r="M7" s="63"/>
      <c r="N7" s="64"/>
      <c r="O7" s="65">
        <v>1</v>
      </c>
      <c r="P7" s="60" t="s">
        <v>0</v>
      </c>
      <c r="Q7" s="61">
        <v>3</v>
      </c>
      <c r="R7" s="65">
        <v>5</v>
      </c>
      <c r="S7" s="60" t="s">
        <v>0</v>
      </c>
      <c r="T7" s="61">
        <v>0</v>
      </c>
      <c r="U7" s="65">
        <v>3</v>
      </c>
      <c r="V7" s="60" t="s">
        <v>0</v>
      </c>
      <c r="W7" s="61">
        <v>4</v>
      </c>
      <c r="X7" s="65">
        <v>0</v>
      </c>
      <c r="Y7" s="60" t="s">
        <v>0</v>
      </c>
      <c r="Z7" s="66">
        <v>0</v>
      </c>
      <c r="AA7" s="34" t="s">
        <v>4</v>
      </c>
      <c r="AB7" s="89">
        <f t="shared" si="15"/>
        <v>7</v>
      </c>
      <c r="AC7" s="90">
        <f t="shared" si="0"/>
        <v>1</v>
      </c>
      <c r="AD7" s="90">
        <f t="shared" si="0"/>
        <v>3</v>
      </c>
      <c r="AE7" s="92">
        <f t="shared" si="0"/>
        <v>3</v>
      </c>
      <c r="AF7" s="83">
        <f>SUM(F7,C7,I7,L7,O7,R7,U7,X7)</f>
        <v>12</v>
      </c>
      <c r="AG7" s="84" t="s">
        <v>0</v>
      </c>
      <c r="AH7" s="85">
        <f t="shared" si="16"/>
        <v>11</v>
      </c>
      <c r="AI7" s="78">
        <f t="shared" si="17"/>
        <v>6</v>
      </c>
      <c r="AK7" s="27">
        <f t="shared" si="1"/>
        <v>1</v>
      </c>
      <c r="AL7" s="28" t="str">
        <f t="shared" si="1"/>
        <v>:</v>
      </c>
      <c r="AM7" s="28">
        <f t="shared" si="1"/>
        <v>1</v>
      </c>
      <c r="AN7" s="28">
        <f t="shared" si="18"/>
        <v>0</v>
      </c>
      <c r="AO7" s="28">
        <f t="shared" si="19"/>
        <v>1</v>
      </c>
      <c r="AP7" s="29">
        <f t="shared" si="20"/>
        <v>0</v>
      </c>
      <c r="AQ7" s="27">
        <f t="shared" si="2"/>
        <v>1</v>
      </c>
      <c r="AR7" s="28" t="str">
        <f t="shared" si="2"/>
        <v>:</v>
      </c>
      <c r="AS7" s="28">
        <f t="shared" si="2"/>
        <v>2</v>
      </c>
      <c r="AT7" s="28">
        <f t="shared" si="21"/>
        <v>0</v>
      </c>
      <c r="AU7" s="28">
        <f t="shared" si="22"/>
        <v>0</v>
      </c>
      <c r="AV7" s="29">
        <f t="shared" si="23"/>
        <v>1</v>
      </c>
      <c r="AW7" s="27">
        <f t="shared" si="3"/>
        <v>1</v>
      </c>
      <c r="AX7" s="28" t="str">
        <f t="shared" si="3"/>
        <v>:</v>
      </c>
      <c r="AY7" s="28">
        <f t="shared" si="3"/>
        <v>1</v>
      </c>
      <c r="AZ7" s="28">
        <f>IF(I7&gt;K7,1,0)</f>
        <v>0</v>
      </c>
      <c r="BA7" s="28">
        <f>IF(I7="",0,IF(I7=K7,1,0))</f>
        <v>1</v>
      </c>
      <c r="BB7" s="29">
        <f>IF(I7&lt;K7,1,0)</f>
        <v>0</v>
      </c>
      <c r="BC7" s="27">
        <f t="shared" si="4"/>
        <v>0</v>
      </c>
      <c r="BD7" s="28">
        <f t="shared" si="4"/>
        <v>0</v>
      </c>
      <c r="BE7" s="28">
        <f t="shared" si="4"/>
        <v>0</v>
      </c>
      <c r="BF7" s="28"/>
      <c r="BG7" s="28"/>
      <c r="BH7" s="29"/>
      <c r="BI7" s="27">
        <f t="shared" si="5"/>
        <v>1</v>
      </c>
      <c r="BJ7" s="28" t="str">
        <f t="shared" si="5"/>
        <v>:</v>
      </c>
      <c r="BK7" s="28">
        <f t="shared" si="5"/>
        <v>3</v>
      </c>
      <c r="BL7" s="28">
        <f>IF(O7&gt;Q7,1,0)</f>
        <v>0</v>
      </c>
      <c r="BM7" s="28">
        <f>IF(O7="",0,IF(O7=Q7,1,0))</f>
        <v>0</v>
      </c>
      <c r="BN7" s="29">
        <f>IF(O7&lt;Q7,1,0)</f>
        <v>1</v>
      </c>
      <c r="BO7" s="27">
        <f t="shared" si="6"/>
        <v>5</v>
      </c>
      <c r="BP7" s="28" t="str">
        <f t="shared" si="6"/>
        <v>:</v>
      </c>
      <c r="BQ7" s="28">
        <f t="shared" si="6"/>
        <v>0</v>
      </c>
      <c r="BR7" s="28">
        <f>IF(R7&gt;T7,1,0)</f>
        <v>1</v>
      </c>
      <c r="BS7" s="28">
        <f>IF(R7="",0,IF(R7=T7,1,0))</f>
        <v>0</v>
      </c>
      <c r="BT7" s="29">
        <f>IF(R7&lt;T7,1,0)</f>
        <v>0</v>
      </c>
      <c r="BU7" s="27">
        <f t="shared" si="7"/>
        <v>3</v>
      </c>
      <c r="BV7" s="28" t="str">
        <f t="shared" si="7"/>
        <v>:</v>
      </c>
      <c r="BW7" s="28">
        <f t="shared" si="7"/>
        <v>4</v>
      </c>
      <c r="BX7" s="28">
        <f t="shared" si="8"/>
        <v>0</v>
      </c>
      <c r="BY7" s="28">
        <f t="shared" si="9"/>
        <v>0</v>
      </c>
      <c r="BZ7" s="29">
        <f t="shared" si="10"/>
        <v>1</v>
      </c>
      <c r="CA7" s="27">
        <f t="shared" si="11"/>
        <v>0</v>
      </c>
      <c r="CB7" s="28" t="str">
        <f t="shared" si="11"/>
        <v>:</v>
      </c>
      <c r="CC7" s="28">
        <f t="shared" si="11"/>
        <v>0</v>
      </c>
      <c r="CD7" s="28">
        <f t="shared" si="12"/>
        <v>0</v>
      </c>
      <c r="CE7" s="28">
        <f t="shared" si="13"/>
        <v>1</v>
      </c>
      <c r="CF7" s="29">
        <f t="shared" si="14"/>
        <v>0</v>
      </c>
    </row>
    <row r="8" spans="1:84" x14ac:dyDescent="0.3">
      <c r="B8" s="17" t="s">
        <v>5</v>
      </c>
      <c r="C8" s="59">
        <v>5</v>
      </c>
      <c r="D8" s="60" t="s">
        <v>0</v>
      </c>
      <c r="E8" s="61">
        <v>3</v>
      </c>
      <c r="F8" s="65">
        <v>1</v>
      </c>
      <c r="G8" s="60" t="s">
        <v>0</v>
      </c>
      <c r="H8" s="61">
        <v>1</v>
      </c>
      <c r="I8" s="65">
        <v>4</v>
      </c>
      <c r="J8" s="60" t="s">
        <v>0</v>
      </c>
      <c r="K8" s="61">
        <v>2</v>
      </c>
      <c r="L8" s="65">
        <v>3</v>
      </c>
      <c r="M8" s="60" t="s">
        <v>0</v>
      </c>
      <c r="N8" s="61">
        <v>1</v>
      </c>
      <c r="O8" s="62"/>
      <c r="P8" s="63"/>
      <c r="Q8" s="64"/>
      <c r="R8" s="65">
        <v>1</v>
      </c>
      <c r="S8" s="60" t="s">
        <v>0</v>
      </c>
      <c r="T8" s="61">
        <v>1</v>
      </c>
      <c r="U8" s="65">
        <v>3</v>
      </c>
      <c r="V8" s="60" t="s">
        <v>0</v>
      </c>
      <c r="W8" s="61">
        <v>4</v>
      </c>
      <c r="X8" s="65">
        <v>3</v>
      </c>
      <c r="Y8" s="60" t="s">
        <v>0</v>
      </c>
      <c r="Z8" s="66">
        <v>1</v>
      </c>
      <c r="AA8" s="34" t="s">
        <v>5</v>
      </c>
      <c r="AB8" s="89">
        <f t="shared" si="15"/>
        <v>7</v>
      </c>
      <c r="AC8" s="90">
        <f t="shared" si="0"/>
        <v>4</v>
      </c>
      <c r="AD8" s="90">
        <f t="shared" si="0"/>
        <v>2</v>
      </c>
      <c r="AE8" s="92">
        <f t="shared" si="0"/>
        <v>1</v>
      </c>
      <c r="AF8" s="83">
        <f t="shared" ref="AF8:AF11" si="24">SUM(F8,C8,I8,L8,O8,R8,U8,X8)</f>
        <v>20</v>
      </c>
      <c r="AG8" s="84" t="s">
        <v>0</v>
      </c>
      <c r="AH8" s="85">
        <f t="shared" si="16"/>
        <v>13</v>
      </c>
      <c r="AI8" s="78">
        <f t="shared" si="17"/>
        <v>14</v>
      </c>
      <c r="AK8" s="27">
        <f t="shared" si="1"/>
        <v>5</v>
      </c>
      <c r="AL8" s="28" t="str">
        <f t="shared" si="1"/>
        <v>:</v>
      </c>
      <c r="AM8" s="28">
        <f t="shared" si="1"/>
        <v>3</v>
      </c>
      <c r="AN8" s="28">
        <f t="shared" si="18"/>
        <v>1</v>
      </c>
      <c r="AO8" s="28">
        <f t="shared" si="19"/>
        <v>0</v>
      </c>
      <c r="AP8" s="29">
        <f t="shared" si="20"/>
        <v>0</v>
      </c>
      <c r="AQ8" s="27">
        <f t="shared" si="2"/>
        <v>1</v>
      </c>
      <c r="AR8" s="28" t="str">
        <f t="shared" si="2"/>
        <v>:</v>
      </c>
      <c r="AS8" s="28">
        <f t="shared" si="2"/>
        <v>1</v>
      </c>
      <c r="AT8" s="28">
        <f t="shared" si="21"/>
        <v>0</v>
      </c>
      <c r="AU8" s="28">
        <f t="shared" si="22"/>
        <v>1</v>
      </c>
      <c r="AV8" s="29">
        <f t="shared" si="23"/>
        <v>0</v>
      </c>
      <c r="AW8" s="27">
        <f t="shared" si="3"/>
        <v>4</v>
      </c>
      <c r="AX8" s="28" t="str">
        <f t="shared" si="3"/>
        <v>:</v>
      </c>
      <c r="AY8" s="28">
        <f t="shared" si="3"/>
        <v>2</v>
      </c>
      <c r="AZ8" s="28">
        <f>IF(I8&gt;K8,1,0)</f>
        <v>1</v>
      </c>
      <c r="BA8" s="28">
        <f>IF(I8="",0,IF(I8=K8,1,0))</f>
        <v>0</v>
      </c>
      <c r="BB8" s="29">
        <f>IF(I8&lt;K8,1,0)</f>
        <v>0</v>
      </c>
      <c r="BC8" s="27">
        <f t="shared" si="4"/>
        <v>3</v>
      </c>
      <c r="BD8" s="28" t="str">
        <f t="shared" si="4"/>
        <v>:</v>
      </c>
      <c r="BE8" s="28">
        <f t="shared" si="4"/>
        <v>1</v>
      </c>
      <c r="BF8" s="28">
        <f>IF(L8&gt;N8,1,0)</f>
        <v>1</v>
      </c>
      <c r="BG8" s="28">
        <f>IF(L8="",0,IF(L8=N8,1,0))</f>
        <v>0</v>
      </c>
      <c r="BH8" s="29">
        <f>IF(L8&lt;N8,1,0)</f>
        <v>0</v>
      </c>
      <c r="BI8" s="27">
        <f t="shared" si="5"/>
        <v>0</v>
      </c>
      <c r="BJ8" s="28">
        <f t="shared" si="5"/>
        <v>0</v>
      </c>
      <c r="BK8" s="28">
        <f t="shared" si="5"/>
        <v>0</v>
      </c>
      <c r="BL8" s="28"/>
      <c r="BM8" s="28"/>
      <c r="BN8" s="29"/>
      <c r="BO8" s="27">
        <f t="shared" si="6"/>
        <v>1</v>
      </c>
      <c r="BP8" s="28" t="str">
        <f t="shared" si="6"/>
        <v>:</v>
      </c>
      <c r="BQ8" s="28">
        <f t="shared" si="6"/>
        <v>1</v>
      </c>
      <c r="BR8" s="28">
        <f>IF(R8&gt;T8,1,0)</f>
        <v>0</v>
      </c>
      <c r="BS8" s="28">
        <f>IF(R8="",0,IF(R8=T8,1,0))</f>
        <v>1</v>
      </c>
      <c r="BT8" s="29">
        <f>IF(R8&lt;T8,1,0)</f>
        <v>0</v>
      </c>
      <c r="BU8" s="27">
        <f t="shared" si="7"/>
        <v>3</v>
      </c>
      <c r="BV8" s="28" t="str">
        <f t="shared" si="7"/>
        <v>:</v>
      </c>
      <c r="BW8" s="28">
        <f t="shared" si="7"/>
        <v>4</v>
      </c>
      <c r="BX8" s="28">
        <f t="shared" si="8"/>
        <v>0</v>
      </c>
      <c r="BY8" s="28">
        <f t="shared" si="9"/>
        <v>0</v>
      </c>
      <c r="BZ8" s="29">
        <f t="shared" si="10"/>
        <v>1</v>
      </c>
      <c r="CA8" s="27">
        <f t="shared" si="11"/>
        <v>3</v>
      </c>
      <c r="CB8" s="28" t="str">
        <f t="shared" si="11"/>
        <v>:</v>
      </c>
      <c r="CC8" s="28">
        <f t="shared" si="11"/>
        <v>1</v>
      </c>
      <c r="CD8" s="28">
        <f t="shared" si="12"/>
        <v>1</v>
      </c>
      <c r="CE8" s="28">
        <f t="shared" si="13"/>
        <v>0</v>
      </c>
      <c r="CF8" s="29">
        <f t="shared" si="14"/>
        <v>0</v>
      </c>
    </row>
    <row r="9" spans="1:84" x14ac:dyDescent="0.3">
      <c r="B9" s="17" t="s">
        <v>6</v>
      </c>
      <c r="C9" s="59">
        <v>0</v>
      </c>
      <c r="D9" s="60" t="s">
        <v>0</v>
      </c>
      <c r="E9" s="61">
        <v>2</v>
      </c>
      <c r="F9" s="65">
        <v>3</v>
      </c>
      <c r="G9" s="60" t="s">
        <v>0</v>
      </c>
      <c r="H9" s="61">
        <v>1</v>
      </c>
      <c r="I9" s="65">
        <v>3</v>
      </c>
      <c r="J9" s="60" t="s">
        <v>0</v>
      </c>
      <c r="K9" s="61">
        <v>0</v>
      </c>
      <c r="L9" s="65">
        <v>0</v>
      </c>
      <c r="M9" s="60" t="s">
        <v>0</v>
      </c>
      <c r="N9" s="61">
        <v>5</v>
      </c>
      <c r="O9" s="65">
        <v>1</v>
      </c>
      <c r="P9" s="60" t="s">
        <v>0</v>
      </c>
      <c r="Q9" s="61">
        <v>1</v>
      </c>
      <c r="R9" s="62"/>
      <c r="S9" s="63"/>
      <c r="T9" s="64"/>
      <c r="U9" s="65">
        <v>2</v>
      </c>
      <c r="V9" s="60" t="s">
        <v>0</v>
      </c>
      <c r="W9" s="61">
        <v>1</v>
      </c>
      <c r="X9" s="65">
        <v>5</v>
      </c>
      <c r="Y9" s="60" t="s">
        <v>0</v>
      </c>
      <c r="Z9" s="66">
        <v>1</v>
      </c>
      <c r="AA9" s="34" t="s">
        <v>6</v>
      </c>
      <c r="AB9" s="89">
        <f t="shared" si="15"/>
        <v>7</v>
      </c>
      <c r="AC9" s="90">
        <f t="shared" si="0"/>
        <v>4</v>
      </c>
      <c r="AD9" s="90">
        <f t="shared" si="0"/>
        <v>1</v>
      </c>
      <c r="AE9" s="92">
        <f t="shared" si="0"/>
        <v>2</v>
      </c>
      <c r="AF9" s="83">
        <f t="shared" si="24"/>
        <v>14</v>
      </c>
      <c r="AG9" s="84" t="s">
        <v>0</v>
      </c>
      <c r="AH9" s="85">
        <f t="shared" si="16"/>
        <v>11</v>
      </c>
      <c r="AI9" s="78">
        <f t="shared" si="17"/>
        <v>13</v>
      </c>
      <c r="AK9" s="27">
        <f t="shared" si="1"/>
        <v>0</v>
      </c>
      <c r="AL9" s="28" t="str">
        <f t="shared" si="1"/>
        <v>:</v>
      </c>
      <c r="AM9" s="28">
        <f t="shared" si="1"/>
        <v>2</v>
      </c>
      <c r="AN9" s="28">
        <f t="shared" si="18"/>
        <v>0</v>
      </c>
      <c r="AO9" s="28">
        <f t="shared" si="19"/>
        <v>0</v>
      </c>
      <c r="AP9" s="29">
        <f t="shared" si="20"/>
        <v>1</v>
      </c>
      <c r="AQ9" s="27">
        <f t="shared" si="2"/>
        <v>3</v>
      </c>
      <c r="AR9" s="28" t="str">
        <f t="shared" si="2"/>
        <v>:</v>
      </c>
      <c r="AS9" s="28">
        <f t="shared" si="2"/>
        <v>1</v>
      </c>
      <c r="AT9" s="28">
        <f t="shared" si="21"/>
        <v>1</v>
      </c>
      <c r="AU9" s="28">
        <f t="shared" si="22"/>
        <v>0</v>
      </c>
      <c r="AV9" s="29">
        <f t="shared" si="23"/>
        <v>0</v>
      </c>
      <c r="AW9" s="27">
        <f t="shared" si="3"/>
        <v>3</v>
      </c>
      <c r="AX9" s="28" t="str">
        <f t="shared" si="3"/>
        <v>:</v>
      </c>
      <c r="AY9" s="28">
        <f t="shared" si="3"/>
        <v>0</v>
      </c>
      <c r="AZ9" s="28">
        <f>IF(I9&gt;K9,1,0)</f>
        <v>1</v>
      </c>
      <c r="BA9" s="28">
        <f>IF(I9="",0,IF(I9=K9,1,0))</f>
        <v>0</v>
      </c>
      <c r="BB9" s="29">
        <f>IF(I9&lt;K9,1,0)</f>
        <v>0</v>
      </c>
      <c r="BC9" s="27">
        <f t="shared" si="4"/>
        <v>0</v>
      </c>
      <c r="BD9" s="28" t="str">
        <f t="shared" si="4"/>
        <v>:</v>
      </c>
      <c r="BE9" s="28">
        <f t="shared" si="4"/>
        <v>5</v>
      </c>
      <c r="BF9" s="28">
        <f>IF(L9&gt;N9,1,0)</f>
        <v>0</v>
      </c>
      <c r="BG9" s="28">
        <f>IF(L9="",0,IF(L9=N9,1,0))</f>
        <v>0</v>
      </c>
      <c r="BH9" s="29">
        <f>IF(L9&lt;N9,1,0)</f>
        <v>1</v>
      </c>
      <c r="BI9" s="27">
        <f t="shared" si="5"/>
        <v>1</v>
      </c>
      <c r="BJ9" s="28" t="str">
        <f t="shared" si="5"/>
        <v>:</v>
      </c>
      <c r="BK9" s="28">
        <f t="shared" si="5"/>
        <v>1</v>
      </c>
      <c r="BL9" s="28">
        <f>IF(O9&gt;Q9,1,0)</f>
        <v>0</v>
      </c>
      <c r="BM9" s="28">
        <f>IF(O9="",0,IF(O9=Q9,1,0))</f>
        <v>1</v>
      </c>
      <c r="BN9" s="29">
        <f>IF(O9&lt;Q9,1,0)</f>
        <v>0</v>
      </c>
      <c r="BO9" s="27">
        <f t="shared" si="6"/>
        <v>0</v>
      </c>
      <c r="BP9" s="28">
        <f t="shared" si="6"/>
        <v>0</v>
      </c>
      <c r="BQ9" s="28">
        <f t="shared" si="6"/>
        <v>0</v>
      </c>
      <c r="BR9" s="28"/>
      <c r="BS9" s="28"/>
      <c r="BT9" s="29"/>
      <c r="BU9" s="27">
        <f t="shared" si="7"/>
        <v>2</v>
      </c>
      <c r="BV9" s="28" t="str">
        <f t="shared" si="7"/>
        <v>:</v>
      </c>
      <c r="BW9" s="28">
        <f t="shared" si="7"/>
        <v>1</v>
      </c>
      <c r="BX9" s="28">
        <f t="shared" si="8"/>
        <v>1</v>
      </c>
      <c r="BY9" s="28">
        <f t="shared" si="9"/>
        <v>0</v>
      </c>
      <c r="BZ9" s="29">
        <f t="shared" si="10"/>
        <v>0</v>
      </c>
      <c r="CA9" s="27">
        <f t="shared" si="11"/>
        <v>5</v>
      </c>
      <c r="CB9" s="28" t="str">
        <f t="shared" si="11"/>
        <v>:</v>
      </c>
      <c r="CC9" s="28">
        <f t="shared" si="11"/>
        <v>1</v>
      </c>
      <c r="CD9" s="28">
        <f t="shared" si="12"/>
        <v>1</v>
      </c>
      <c r="CE9" s="28">
        <f t="shared" si="13"/>
        <v>0</v>
      </c>
      <c r="CF9" s="29">
        <f t="shared" si="14"/>
        <v>0</v>
      </c>
    </row>
    <row r="10" spans="1:84" x14ac:dyDescent="0.3">
      <c r="B10" s="17" t="s">
        <v>7</v>
      </c>
      <c r="C10" s="59">
        <v>2</v>
      </c>
      <c r="D10" s="60" t="s">
        <v>0</v>
      </c>
      <c r="E10" s="61">
        <v>7</v>
      </c>
      <c r="F10" s="65">
        <v>0</v>
      </c>
      <c r="G10" s="60" t="s">
        <v>0</v>
      </c>
      <c r="H10" s="61">
        <v>0</v>
      </c>
      <c r="I10" s="65">
        <v>2</v>
      </c>
      <c r="J10" s="60" t="s">
        <v>0</v>
      </c>
      <c r="K10" s="61">
        <v>1</v>
      </c>
      <c r="L10" s="65">
        <v>4</v>
      </c>
      <c r="M10" s="60" t="s">
        <v>0</v>
      </c>
      <c r="N10" s="61">
        <v>3</v>
      </c>
      <c r="O10" s="65">
        <v>4</v>
      </c>
      <c r="P10" s="60" t="s">
        <v>0</v>
      </c>
      <c r="Q10" s="61">
        <v>3</v>
      </c>
      <c r="R10" s="65">
        <v>1</v>
      </c>
      <c r="S10" s="60" t="s">
        <v>0</v>
      </c>
      <c r="T10" s="61">
        <v>2</v>
      </c>
      <c r="U10" s="62"/>
      <c r="V10" s="63"/>
      <c r="W10" s="64"/>
      <c r="X10" s="65">
        <v>3</v>
      </c>
      <c r="Y10" s="60" t="s">
        <v>0</v>
      </c>
      <c r="Z10" s="66">
        <v>2</v>
      </c>
      <c r="AA10" s="34" t="s">
        <v>7</v>
      </c>
      <c r="AB10" s="89">
        <f t="shared" si="15"/>
        <v>7</v>
      </c>
      <c r="AC10" s="90">
        <f t="shared" si="0"/>
        <v>4</v>
      </c>
      <c r="AD10" s="90">
        <f t="shared" si="0"/>
        <v>1</v>
      </c>
      <c r="AE10" s="92">
        <f t="shared" si="0"/>
        <v>2</v>
      </c>
      <c r="AF10" s="83">
        <f t="shared" si="24"/>
        <v>16</v>
      </c>
      <c r="AG10" s="84" t="s">
        <v>0</v>
      </c>
      <c r="AH10" s="85">
        <f t="shared" si="16"/>
        <v>18</v>
      </c>
      <c r="AI10" s="78">
        <f t="shared" si="17"/>
        <v>13</v>
      </c>
      <c r="AK10" s="27">
        <f t="shared" si="1"/>
        <v>2</v>
      </c>
      <c r="AL10" s="28" t="str">
        <f t="shared" si="1"/>
        <v>:</v>
      </c>
      <c r="AM10" s="28">
        <f t="shared" si="1"/>
        <v>7</v>
      </c>
      <c r="AN10" s="28">
        <f t="shared" si="18"/>
        <v>0</v>
      </c>
      <c r="AO10" s="28">
        <f t="shared" si="19"/>
        <v>0</v>
      </c>
      <c r="AP10" s="29">
        <f t="shared" si="20"/>
        <v>1</v>
      </c>
      <c r="AQ10" s="27">
        <f t="shared" si="2"/>
        <v>0</v>
      </c>
      <c r="AR10" s="28" t="str">
        <f t="shared" si="2"/>
        <v>:</v>
      </c>
      <c r="AS10" s="28">
        <f t="shared" si="2"/>
        <v>0</v>
      </c>
      <c r="AT10" s="28">
        <f t="shared" si="21"/>
        <v>0</v>
      </c>
      <c r="AU10" s="28">
        <f t="shared" si="22"/>
        <v>1</v>
      </c>
      <c r="AV10" s="29">
        <f t="shared" si="23"/>
        <v>0</v>
      </c>
      <c r="AW10" s="27">
        <f t="shared" si="3"/>
        <v>2</v>
      </c>
      <c r="AX10" s="28" t="str">
        <f t="shared" si="3"/>
        <v>:</v>
      </c>
      <c r="AY10" s="28">
        <f t="shared" si="3"/>
        <v>1</v>
      </c>
      <c r="AZ10" s="28">
        <f>IF(I10&gt;K10,1,0)</f>
        <v>1</v>
      </c>
      <c r="BA10" s="28">
        <f>IF(I10="",0,IF(I10=K10,1,0))</f>
        <v>0</v>
      </c>
      <c r="BB10" s="29">
        <f>IF(I10&lt;K10,1,0)</f>
        <v>0</v>
      </c>
      <c r="BC10" s="27">
        <f t="shared" si="4"/>
        <v>4</v>
      </c>
      <c r="BD10" s="28" t="str">
        <f t="shared" si="4"/>
        <v>:</v>
      </c>
      <c r="BE10" s="28">
        <f t="shared" si="4"/>
        <v>3</v>
      </c>
      <c r="BF10" s="28">
        <f>IF(L10&gt;N10,1,0)</f>
        <v>1</v>
      </c>
      <c r="BG10" s="28">
        <f>IF(L10="",0,IF(L10=N10,1,0))</f>
        <v>0</v>
      </c>
      <c r="BH10" s="29">
        <f>IF(L10&lt;N10,1,0)</f>
        <v>0</v>
      </c>
      <c r="BI10" s="27">
        <f t="shared" si="5"/>
        <v>4</v>
      </c>
      <c r="BJ10" s="28" t="str">
        <f t="shared" si="5"/>
        <v>:</v>
      </c>
      <c r="BK10" s="28">
        <f t="shared" si="5"/>
        <v>3</v>
      </c>
      <c r="BL10" s="28">
        <f>IF(O10&gt;Q10,1,0)</f>
        <v>1</v>
      </c>
      <c r="BM10" s="28">
        <f>IF(O10="",0,IF(O10=Q10,1,0))</f>
        <v>0</v>
      </c>
      <c r="BN10" s="29">
        <f>IF(O10&lt;Q10,1,0)</f>
        <v>0</v>
      </c>
      <c r="BO10" s="27">
        <f t="shared" si="6"/>
        <v>1</v>
      </c>
      <c r="BP10" s="28" t="str">
        <f t="shared" si="6"/>
        <v>:</v>
      </c>
      <c r="BQ10" s="28">
        <f t="shared" si="6"/>
        <v>2</v>
      </c>
      <c r="BR10" s="28">
        <f>IF(R10&gt;T10,1,0)</f>
        <v>0</v>
      </c>
      <c r="BS10" s="28">
        <f>IF(R10="",0,IF(R10=T10,1,0))</f>
        <v>0</v>
      </c>
      <c r="BT10" s="29">
        <f>IF(R10&lt;T10,1,0)</f>
        <v>1</v>
      </c>
      <c r="BU10" s="27">
        <f t="shared" si="7"/>
        <v>0</v>
      </c>
      <c r="BV10" s="28">
        <f t="shared" si="7"/>
        <v>0</v>
      </c>
      <c r="BW10" s="28">
        <f t="shared" si="7"/>
        <v>0</v>
      </c>
      <c r="BX10" s="28"/>
      <c r="BY10" s="28"/>
      <c r="BZ10" s="29"/>
      <c r="CA10" s="27">
        <f t="shared" si="11"/>
        <v>3</v>
      </c>
      <c r="CB10" s="28" t="str">
        <f t="shared" si="11"/>
        <v>:</v>
      </c>
      <c r="CC10" s="28">
        <f t="shared" si="11"/>
        <v>2</v>
      </c>
      <c r="CD10" s="28">
        <f t="shared" si="12"/>
        <v>1</v>
      </c>
      <c r="CE10" s="28">
        <f t="shared" si="13"/>
        <v>0</v>
      </c>
      <c r="CF10" s="29">
        <f t="shared" si="14"/>
        <v>0</v>
      </c>
    </row>
    <row r="11" spans="1:84" ht="15" thickBot="1" x14ac:dyDescent="0.35">
      <c r="B11" s="18" t="s">
        <v>8</v>
      </c>
      <c r="C11" s="67">
        <v>2</v>
      </c>
      <c r="D11" s="68" t="s">
        <v>0</v>
      </c>
      <c r="E11" s="69">
        <v>2</v>
      </c>
      <c r="F11" s="70">
        <v>0</v>
      </c>
      <c r="G11" s="68" t="s">
        <v>0</v>
      </c>
      <c r="H11" s="69">
        <v>3</v>
      </c>
      <c r="I11" s="70">
        <v>2</v>
      </c>
      <c r="J11" s="68" t="s">
        <v>0</v>
      </c>
      <c r="K11" s="69">
        <v>0</v>
      </c>
      <c r="L11" s="70">
        <v>0</v>
      </c>
      <c r="M11" s="68" t="s">
        <v>0</v>
      </c>
      <c r="N11" s="69">
        <v>0</v>
      </c>
      <c r="O11" s="70">
        <v>1</v>
      </c>
      <c r="P11" s="68" t="s">
        <v>0</v>
      </c>
      <c r="Q11" s="69">
        <v>3</v>
      </c>
      <c r="R11" s="70">
        <v>1</v>
      </c>
      <c r="S11" s="68" t="s">
        <v>0</v>
      </c>
      <c r="T11" s="69">
        <v>5</v>
      </c>
      <c r="U11" s="70">
        <v>2</v>
      </c>
      <c r="V11" s="68" t="s">
        <v>0</v>
      </c>
      <c r="W11" s="69">
        <v>3</v>
      </c>
      <c r="X11" s="71"/>
      <c r="Y11" s="72"/>
      <c r="Z11" s="73"/>
      <c r="AA11" s="35" t="s">
        <v>8</v>
      </c>
      <c r="AB11" s="93">
        <f t="shared" si="15"/>
        <v>7</v>
      </c>
      <c r="AC11" s="94">
        <f t="shared" si="0"/>
        <v>1</v>
      </c>
      <c r="AD11" s="94">
        <f t="shared" si="0"/>
        <v>2</v>
      </c>
      <c r="AE11" s="95">
        <f t="shared" si="0"/>
        <v>4</v>
      </c>
      <c r="AF11" s="86">
        <f t="shared" si="24"/>
        <v>8</v>
      </c>
      <c r="AG11" s="87" t="s">
        <v>0</v>
      </c>
      <c r="AH11" s="88">
        <f t="shared" si="16"/>
        <v>16</v>
      </c>
      <c r="AI11" s="79">
        <f t="shared" si="17"/>
        <v>5</v>
      </c>
      <c r="AK11" s="30">
        <f t="shared" si="1"/>
        <v>2</v>
      </c>
      <c r="AL11" s="31" t="str">
        <f t="shared" si="1"/>
        <v>:</v>
      </c>
      <c r="AM11" s="31">
        <f t="shared" si="1"/>
        <v>2</v>
      </c>
      <c r="AN11" s="31">
        <f t="shared" si="18"/>
        <v>0</v>
      </c>
      <c r="AO11" s="31">
        <f t="shared" si="19"/>
        <v>1</v>
      </c>
      <c r="AP11" s="32">
        <f t="shared" si="20"/>
        <v>0</v>
      </c>
      <c r="AQ11" s="30">
        <f t="shared" si="2"/>
        <v>0</v>
      </c>
      <c r="AR11" s="31" t="str">
        <f t="shared" si="2"/>
        <v>:</v>
      </c>
      <c r="AS11" s="31">
        <f t="shared" si="2"/>
        <v>3</v>
      </c>
      <c r="AT11" s="31">
        <f t="shared" si="21"/>
        <v>0</v>
      </c>
      <c r="AU11" s="31">
        <f t="shared" si="22"/>
        <v>0</v>
      </c>
      <c r="AV11" s="32">
        <f t="shared" si="23"/>
        <v>1</v>
      </c>
      <c r="AW11" s="30">
        <f t="shared" si="3"/>
        <v>2</v>
      </c>
      <c r="AX11" s="31" t="str">
        <f t="shared" si="3"/>
        <v>:</v>
      </c>
      <c r="AY11" s="31">
        <f t="shared" si="3"/>
        <v>0</v>
      </c>
      <c r="AZ11" s="31">
        <f>IF(I11&gt;K11,1,0)</f>
        <v>1</v>
      </c>
      <c r="BA11" s="31">
        <f>IF(I11="",0,IF(I11=K11,1,0))</f>
        <v>0</v>
      </c>
      <c r="BB11" s="32">
        <f>IF(I11&lt;K11,1,0)</f>
        <v>0</v>
      </c>
      <c r="BC11" s="30">
        <f t="shared" si="4"/>
        <v>0</v>
      </c>
      <c r="BD11" s="31" t="str">
        <f t="shared" si="4"/>
        <v>:</v>
      </c>
      <c r="BE11" s="31">
        <f t="shared" si="4"/>
        <v>0</v>
      </c>
      <c r="BF11" s="31">
        <f>IF(L11&gt;N11,1,0)</f>
        <v>0</v>
      </c>
      <c r="BG11" s="31">
        <f>IF(L11="",0,IF(L11=N11,1,0))</f>
        <v>1</v>
      </c>
      <c r="BH11" s="32">
        <f>IF(L11&lt;N11,1,0)</f>
        <v>0</v>
      </c>
      <c r="BI11" s="30">
        <f t="shared" si="5"/>
        <v>1</v>
      </c>
      <c r="BJ11" s="31" t="str">
        <f t="shared" si="5"/>
        <v>:</v>
      </c>
      <c r="BK11" s="31">
        <f t="shared" si="5"/>
        <v>3</v>
      </c>
      <c r="BL11" s="31">
        <f>IF(O11&gt;Q11,1,0)</f>
        <v>0</v>
      </c>
      <c r="BM11" s="31">
        <f>IF(O11="",0,IF(O11=Q11,1,0))</f>
        <v>0</v>
      </c>
      <c r="BN11" s="32">
        <f>IF(O11&lt;Q11,1,0)</f>
        <v>1</v>
      </c>
      <c r="BO11" s="30">
        <f t="shared" si="6"/>
        <v>1</v>
      </c>
      <c r="BP11" s="31" t="str">
        <f t="shared" si="6"/>
        <v>:</v>
      </c>
      <c r="BQ11" s="31">
        <f t="shared" si="6"/>
        <v>5</v>
      </c>
      <c r="BR11" s="31">
        <f>IF(R11&gt;T11,1,0)</f>
        <v>0</v>
      </c>
      <c r="BS11" s="31">
        <f>IF(R11="",0,IF(R11=T11,1,0))</f>
        <v>0</v>
      </c>
      <c r="BT11" s="32">
        <f>IF(R11&lt;T11,1,0)</f>
        <v>1</v>
      </c>
      <c r="BU11" s="30">
        <f t="shared" si="7"/>
        <v>2</v>
      </c>
      <c r="BV11" s="31" t="str">
        <f t="shared" si="7"/>
        <v>:</v>
      </c>
      <c r="BW11" s="31">
        <f t="shared" si="7"/>
        <v>3</v>
      </c>
      <c r="BX11" s="31">
        <f>IF(U11&gt;W11,1,0)</f>
        <v>0</v>
      </c>
      <c r="BY11" s="31">
        <f>IF(U11="",0,IF(U11=W11,1,0))</f>
        <v>0</v>
      </c>
      <c r="BZ11" s="32">
        <f>IF(U11&lt;W11,1,0)</f>
        <v>1</v>
      </c>
      <c r="CA11" s="30">
        <f t="shared" si="11"/>
        <v>0</v>
      </c>
      <c r="CB11" s="31">
        <f t="shared" si="11"/>
        <v>0</v>
      </c>
      <c r="CC11" s="31">
        <f t="shared" si="11"/>
        <v>0</v>
      </c>
      <c r="CD11" s="31"/>
      <c r="CE11" s="31"/>
      <c r="CF11" s="32"/>
    </row>
    <row r="12" spans="1:84" ht="15" thickBot="1" x14ac:dyDescent="0.35"/>
    <row r="13" spans="1:84" ht="21" x14ac:dyDescent="0.4">
      <c r="A13" s="124" t="s">
        <v>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6"/>
    </row>
    <row r="14" spans="1:84" ht="15" thickBot="1" x14ac:dyDescent="0.35">
      <c r="A14" s="127" t="s">
        <v>48</v>
      </c>
      <c r="B14" s="128"/>
      <c r="C14" s="123" t="s">
        <v>38</v>
      </c>
      <c r="D14" s="123"/>
      <c r="E14" s="50" t="s">
        <v>39</v>
      </c>
      <c r="F14" s="123" t="s">
        <v>40</v>
      </c>
      <c r="G14" s="123"/>
      <c r="H14" s="50" t="s">
        <v>41</v>
      </c>
      <c r="I14" s="128" t="s">
        <v>42</v>
      </c>
      <c r="J14" s="128"/>
      <c r="K14" s="128"/>
      <c r="L14" s="51" t="s">
        <v>47</v>
      </c>
    </row>
    <row r="15" spans="1:84" x14ac:dyDescent="0.3">
      <c r="A15" s="44" t="s">
        <v>9</v>
      </c>
      <c r="B15" s="7" t="s">
        <v>5</v>
      </c>
      <c r="C15" s="130">
        <f>VLOOKUP($B15,$AA$4:$AI$11,2,0)</f>
        <v>7</v>
      </c>
      <c r="D15" s="130"/>
      <c r="E15" s="37">
        <f>VLOOKUP($B15,$AA$4:$AI$11,3,0)</f>
        <v>4</v>
      </c>
      <c r="F15" s="130">
        <f>VLOOKUP($B15,$AA$4:$AI$11,4,0)</f>
        <v>2</v>
      </c>
      <c r="G15" s="130"/>
      <c r="H15" s="37">
        <f>VLOOKUP($B15,$AA$4:$AI$11,5,0)</f>
        <v>1</v>
      </c>
      <c r="I15" s="38">
        <f>VLOOKUP($B15,$AA$4:$AI$11,6,0)</f>
        <v>20</v>
      </c>
      <c r="J15" s="37" t="s">
        <v>0</v>
      </c>
      <c r="K15" s="39">
        <f>VLOOKUP($B15,$AA$4:$AI$11,8,0)</f>
        <v>13</v>
      </c>
      <c r="L15" s="74">
        <f>VLOOKUP($B15,$AA$4:$AI$11,9,0)</f>
        <v>14</v>
      </c>
    </row>
    <row r="16" spans="1:84" x14ac:dyDescent="0.3">
      <c r="A16" s="45" t="s">
        <v>10</v>
      </c>
      <c r="B16" s="8" t="s">
        <v>2</v>
      </c>
      <c r="C16" s="131">
        <f t="shared" ref="C16:C22" si="25">VLOOKUP($B16,$AA$4:$AI$11,2,0)</f>
        <v>7</v>
      </c>
      <c r="D16" s="131"/>
      <c r="E16" s="40">
        <f t="shared" ref="E16:E22" si="26">VLOOKUP($B16,$AA$4:$AI$11,3,0)</f>
        <v>4</v>
      </c>
      <c r="F16" s="131">
        <f t="shared" ref="F16:F22" si="27">VLOOKUP($B16,$AA$4:$AI$11,4,0)</f>
        <v>2</v>
      </c>
      <c r="G16" s="131"/>
      <c r="H16" s="40">
        <f t="shared" ref="H16:H22" si="28">VLOOKUP($B16,$AA$4:$AI$11,5,0)</f>
        <v>1</v>
      </c>
      <c r="I16" s="41">
        <f t="shared" ref="I16:I22" si="29">VLOOKUP($B16,$AA$4:$AI$11,6,0)</f>
        <v>10</v>
      </c>
      <c r="J16" s="40" t="s">
        <v>0</v>
      </c>
      <c r="K16" s="42">
        <f t="shared" ref="K16:K22" si="30">VLOOKUP($B16,$AA$4:$AI$11,8,0)</f>
        <v>6</v>
      </c>
      <c r="L16" s="75">
        <f t="shared" ref="L16:L22" si="31">VLOOKUP($B16,$AA$4:$AI$11,9,0)</f>
        <v>14</v>
      </c>
    </row>
    <row r="17" spans="1:13" x14ac:dyDescent="0.3">
      <c r="A17" s="45" t="s">
        <v>11</v>
      </c>
      <c r="B17" s="8" t="str" cm="1">
        <f t="array" ref="B17">INDEX($B$4:$B$11,MATCH(LARGE($AI$4:$AI$11-ROW($AI$4:$AI$11)/COUNT($AI$4:$AI$11),ROW(AA6)-ROW(AA$4)+1),$AI$4:$AI$11-ROW($AI$4:$AI$11)/COUNT($AI$4:$AI$11),0))</f>
        <v>DAVID Jakub</v>
      </c>
      <c r="C17" s="131">
        <f t="shared" si="25"/>
        <v>7</v>
      </c>
      <c r="D17" s="131"/>
      <c r="E17" s="40">
        <f t="shared" si="26"/>
        <v>4</v>
      </c>
      <c r="F17" s="131">
        <f t="shared" si="27"/>
        <v>1</v>
      </c>
      <c r="G17" s="131"/>
      <c r="H17" s="40">
        <f t="shared" si="28"/>
        <v>2</v>
      </c>
      <c r="I17" s="41">
        <f t="shared" si="29"/>
        <v>14</v>
      </c>
      <c r="J17" s="40" t="s">
        <v>0</v>
      </c>
      <c r="K17" s="42">
        <f t="shared" si="30"/>
        <v>11</v>
      </c>
      <c r="L17" s="75">
        <f t="shared" si="31"/>
        <v>13</v>
      </c>
      <c r="M17" s="43"/>
    </row>
    <row r="18" spans="1:13" x14ac:dyDescent="0.3">
      <c r="A18" s="44" t="s">
        <v>12</v>
      </c>
      <c r="B18" s="7" t="str" cm="1">
        <f t="array" ref="B18">INDEX($B$4:$B$11,MATCH(LARGE($AI$4:$AI$11-ROW($AI$4:$AI$11)/COUNT($AI$4:$AI$11),ROW(AA7)-ROW(AA$4)+1),$AI$4:$AI$11-ROW($AI$4:$AI$11)/COUNT($AI$4:$AI$11),0))</f>
        <v>BĚLOHOUBEK Pavel</v>
      </c>
      <c r="C18" s="130">
        <f t="shared" si="25"/>
        <v>7</v>
      </c>
      <c r="D18" s="130"/>
      <c r="E18" s="37">
        <f t="shared" si="26"/>
        <v>4</v>
      </c>
      <c r="F18" s="130">
        <f t="shared" si="27"/>
        <v>1</v>
      </c>
      <c r="G18" s="130"/>
      <c r="H18" s="37">
        <f t="shared" si="28"/>
        <v>2</v>
      </c>
      <c r="I18" s="38">
        <f t="shared" si="29"/>
        <v>16</v>
      </c>
      <c r="J18" s="37" t="s">
        <v>0</v>
      </c>
      <c r="K18" s="39">
        <f t="shared" si="30"/>
        <v>18</v>
      </c>
      <c r="L18" s="74">
        <f t="shared" si="31"/>
        <v>13</v>
      </c>
      <c r="M18" s="43"/>
    </row>
    <row r="19" spans="1:13" x14ac:dyDescent="0.3">
      <c r="A19" s="45" t="s">
        <v>13</v>
      </c>
      <c r="B19" s="8" t="str" cm="1">
        <f t="array" ref="B19">INDEX($B$4:$B$11,MATCH(LARGE($AI$4:$AI$11-ROW($AI$4:$AI$11)/COUNT($AI$4:$AI$11),ROW(AA8)-ROW(AA$4)+1),$AI$4:$AI$11-ROW($AI$4:$AI$11)/COUNT($AI$4:$AI$11),0))</f>
        <v>VRÁNA Martin</v>
      </c>
      <c r="C19" s="131">
        <f t="shared" si="25"/>
        <v>7</v>
      </c>
      <c r="D19" s="131"/>
      <c r="E19" s="40">
        <f t="shared" si="26"/>
        <v>3</v>
      </c>
      <c r="F19" s="131">
        <f t="shared" si="27"/>
        <v>2</v>
      </c>
      <c r="G19" s="131"/>
      <c r="H19" s="40">
        <f t="shared" si="28"/>
        <v>2</v>
      </c>
      <c r="I19" s="41">
        <f t="shared" si="29"/>
        <v>24</v>
      </c>
      <c r="J19" s="40" t="s">
        <v>0</v>
      </c>
      <c r="K19" s="42">
        <f t="shared" si="30"/>
        <v>14</v>
      </c>
      <c r="L19" s="75">
        <f t="shared" si="31"/>
        <v>11</v>
      </c>
      <c r="M19" s="43"/>
    </row>
    <row r="20" spans="1:13" x14ac:dyDescent="0.3">
      <c r="A20" s="44" t="s">
        <v>14</v>
      </c>
      <c r="B20" s="7" t="str" cm="1">
        <f t="array" ref="B20">INDEX($B$4:$B$11,MATCH(LARGE($AI$4:$AI$11-ROW($AI$4:$AI$11)/COUNT($AI$4:$AI$11),ROW(AA9)-ROW(AA$4)+1),$AI$4:$AI$11-ROW($AI$4:$AI$11)/COUNT($AI$4:$AI$11),0))</f>
        <v>KAŇA Simon</v>
      </c>
      <c r="C20" s="130">
        <f t="shared" si="25"/>
        <v>7</v>
      </c>
      <c r="D20" s="130"/>
      <c r="E20" s="37">
        <f t="shared" si="26"/>
        <v>1</v>
      </c>
      <c r="F20" s="130">
        <f t="shared" si="27"/>
        <v>3</v>
      </c>
      <c r="G20" s="130"/>
      <c r="H20" s="37">
        <f t="shared" si="28"/>
        <v>3</v>
      </c>
      <c r="I20" s="38">
        <f t="shared" si="29"/>
        <v>12</v>
      </c>
      <c r="J20" s="37" t="s">
        <v>0</v>
      </c>
      <c r="K20" s="39">
        <f t="shared" si="30"/>
        <v>11</v>
      </c>
      <c r="L20" s="74">
        <f t="shared" si="31"/>
        <v>6</v>
      </c>
      <c r="M20" s="43"/>
    </row>
    <row r="21" spans="1:13" x14ac:dyDescent="0.3">
      <c r="A21" s="44" t="s">
        <v>15</v>
      </c>
      <c r="B21" s="7" t="str" cm="1">
        <f t="array" ref="B21">INDEX($B$4:$B$11,MATCH(LARGE($AI$4:$AI$11-ROW($AI$4:$AI$11)/COUNT($AI$4:$AI$11),ROW(AA10)-ROW(AA$4)+1),$AI$4:$AI$11-ROW($AI$4:$AI$11)/COUNT($AI$4:$AI$11),0))</f>
        <v>BRAUNER Vojtěch</v>
      </c>
      <c r="C21" s="130">
        <f t="shared" si="25"/>
        <v>7</v>
      </c>
      <c r="D21" s="130"/>
      <c r="E21" s="37">
        <f t="shared" si="26"/>
        <v>1</v>
      </c>
      <c r="F21" s="130">
        <f t="shared" si="27"/>
        <v>2</v>
      </c>
      <c r="G21" s="130"/>
      <c r="H21" s="37">
        <f t="shared" si="28"/>
        <v>4</v>
      </c>
      <c r="I21" s="38">
        <f t="shared" si="29"/>
        <v>8</v>
      </c>
      <c r="J21" s="37" t="s">
        <v>0</v>
      </c>
      <c r="K21" s="39">
        <f t="shared" si="30"/>
        <v>16</v>
      </c>
      <c r="L21" s="74">
        <f t="shared" si="31"/>
        <v>5</v>
      </c>
      <c r="M21" s="43"/>
    </row>
    <row r="22" spans="1:13" ht="15" thickBot="1" x14ac:dyDescent="0.35">
      <c r="A22" s="46" t="s">
        <v>16</v>
      </c>
      <c r="B22" s="10" t="str" cm="1">
        <f t="array" ref="B22">INDEX($B$4:$B$11,MATCH(LARGE($AI$4:$AI$11-ROW($AI$4:$AI$11)/COUNT($AI$4:$AI$11),ROW(AA11)-ROW(AA$4)+1),$AI$4:$AI$11-ROW($AI$4:$AI$11)/COUNT($AI$4:$AI$11),0))</f>
        <v>JUSTRA Michal</v>
      </c>
      <c r="C22" s="129">
        <f t="shared" si="25"/>
        <v>7</v>
      </c>
      <c r="D22" s="129"/>
      <c r="E22" s="47">
        <f t="shared" si="26"/>
        <v>0</v>
      </c>
      <c r="F22" s="129">
        <f t="shared" si="27"/>
        <v>1</v>
      </c>
      <c r="G22" s="129"/>
      <c r="H22" s="47">
        <f t="shared" si="28"/>
        <v>6</v>
      </c>
      <c r="I22" s="48">
        <f t="shared" si="29"/>
        <v>6</v>
      </c>
      <c r="J22" s="47" t="s">
        <v>0</v>
      </c>
      <c r="K22" s="49">
        <f t="shared" si="30"/>
        <v>21</v>
      </c>
      <c r="L22" s="76">
        <f t="shared" si="31"/>
        <v>1</v>
      </c>
      <c r="M22" s="43"/>
    </row>
    <row r="24" spans="1:13" hidden="1" x14ac:dyDescent="0.3">
      <c r="A24" s="1" t="s">
        <v>31</v>
      </c>
    </row>
    <row r="25" spans="1:13" hidden="1" x14ac:dyDescent="0.3">
      <c r="A25" s="1" t="s">
        <v>48</v>
      </c>
      <c r="C25" s="21" t="s">
        <v>38</v>
      </c>
      <c r="E25" s="22" t="s">
        <v>39</v>
      </c>
      <c r="F25" s="21" t="s">
        <v>40</v>
      </c>
      <c r="H25" s="22" t="s">
        <v>41</v>
      </c>
      <c r="I25" s="21" t="s">
        <v>42</v>
      </c>
      <c r="L25" s="21" t="s">
        <v>47</v>
      </c>
    </row>
    <row r="26" spans="1:13" hidden="1" x14ac:dyDescent="0.3">
      <c r="A26" s="1" t="s">
        <v>9</v>
      </c>
      <c r="B26" s="1" t="s">
        <v>5</v>
      </c>
      <c r="C26" s="21">
        <v>7</v>
      </c>
      <c r="E26" s="22">
        <v>4</v>
      </c>
      <c r="F26" s="21">
        <v>2</v>
      </c>
      <c r="H26" s="22">
        <v>1</v>
      </c>
      <c r="I26" s="21">
        <v>20</v>
      </c>
      <c r="J26" s="12" t="s">
        <v>0</v>
      </c>
      <c r="K26" s="22">
        <v>13</v>
      </c>
      <c r="L26" s="21">
        <v>14</v>
      </c>
    </row>
    <row r="27" spans="1:13" hidden="1" x14ac:dyDescent="0.3">
      <c r="A27" s="1" t="s">
        <v>10</v>
      </c>
      <c r="B27" s="1" t="s">
        <v>2</v>
      </c>
      <c r="C27" s="21">
        <v>7</v>
      </c>
      <c r="E27" s="22">
        <v>4</v>
      </c>
      <c r="F27" s="21">
        <v>2</v>
      </c>
      <c r="H27" s="22">
        <v>1</v>
      </c>
      <c r="I27" s="21">
        <v>10</v>
      </c>
      <c r="J27" s="12" t="s">
        <v>0</v>
      </c>
      <c r="K27" s="22">
        <v>6</v>
      </c>
      <c r="L27" s="21">
        <v>14</v>
      </c>
      <c r="M27" s="1"/>
    </row>
    <row r="28" spans="1:13" hidden="1" x14ac:dyDescent="0.3">
      <c r="A28" s="1" t="s">
        <v>11</v>
      </c>
      <c r="B28" s="1" t="s">
        <v>6</v>
      </c>
      <c r="C28" s="21">
        <v>7</v>
      </c>
      <c r="E28" s="22">
        <v>4</v>
      </c>
      <c r="F28" s="21">
        <v>1</v>
      </c>
      <c r="H28" s="22">
        <v>2</v>
      </c>
      <c r="I28" s="21">
        <v>14</v>
      </c>
      <c r="J28" s="12" t="s">
        <v>0</v>
      </c>
      <c r="K28" s="22">
        <v>11</v>
      </c>
      <c r="L28" s="21">
        <v>13</v>
      </c>
    </row>
    <row r="29" spans="1:13" hidden="1" x14ac:dyDescent="0.3">
      <c r="A29" s="1" t="s">
        <v>12</v>
      </c>
      <c r="B29" s="1" t="s">
        <v>7</v>
      </c>
      <c r="C29" s="21">
        <v>7</v>
      </c>
      <c r="E29" s="22">
        <v>4</v>
      </c>
      <c r="F29" s="21">
        <v>1</v>
      </c>
      <c r="H29" s="22">
        <v>2</v>
      </c>
      <c r="I29" s="21">
        <v>16</v>
      </c>
      <c r="J29" s="12" t="s">
        <v>0</v>
      </c>
      <c r="K29" s="22">
        <v>18</v>
      </c>
      <c r="L29" s="21">
        <v>13</v>
      </c>
    </row>
    <row r="30" spans="1:13" hidden="1" x14ac:dyDescent="0.3">
      <c r="A30" s="1" t="s">
        <v>13</v>
      </c>
      <c r="B30" s="1" t="s">
        <v>1</v>
      </c>
      <c r="C30" s="21">
        <v>7</v>
      </c>
      <c r="E30" s="22">
        <v>3</v>
      </c>
      <c r="F30" s="21">
        <v>2</v>
      </c>
      <c r="H30" s="22">
        <v>2</v>
      </c>
      <c r="I30" s="21">
        <v>24</v>
      </c>
      <c r="J30" s="12" t="s">
        <v>0</v>
      </c>
      <c r="K30" s="22">
        <v>14</v>
      </c>
      <c r="L30" s="21">
        <v>11</v>
      </c>
    </row>
    <row r="31" spans="1:13" hidden="1" x14ac:dyDescent="0.3">
      <c r="A31" s="1" t="s">
        <v>14</v>
      </c>
      <c r="B31" s="1" t="s">
        <v>4</v>
      </c>
      <c r="C31" s="21">
        <v>7</v>
      </c>
      <c r="E31" s="22">
        <v>1</v>
      </c>
      <c r="F31" s="21">
        <v>3</v>
      </c>
      <c r="H31" s="22">
        <v>3</v>
      </c>
      <c r="I31" s="21">
        <v>12</v>
      </c>
      <c r="J31" s="12" t="s">
        <v>0</v>
      </c>
      <c r="K31" s="22">
        <v>11</v>
      </c>
      <c r="L31" s="21">
        <v>6</v>
      </c>
    </row>
    <row r="32" spans="1:13" hidden="1" x14ac:dyDescent="0.3">
      <c r="A32" s="1" t="s">
        <v>15</v>
      </c>
      <c r="B32" s="1" t="s">
        <v>8</v>
      </c>
      <c r="C32" s="21">
        <v>7</v>
      </c>
      <c r="E32" s="22">
        <v>1</v>
      </c>
      <c r="F32" s="21">
        <v>2</v>
      </c>
      <c r="H32" s="22">
        <v>4</v>
      </c>
      <c r="I32" s="21">
        <v>8</v>
      </c>
      <c r="J32" s="12" t="s">
        <v>0</v>
      </c>
      <c r="K32" s="22">
        <v>16</v>
      </c>
      <c r="L32" s="21">
        <v>5</v>
      </c>
    </row>
    <row r="33" spans="1:12" hidden="1" x14ac:dyDescent="0.3">
      <c r="A33" s="1" t="s">
        <v>16</v>
      </c>
      <c r="B33" s="1" t="s">
        <v>3</v>
      </c>
      <c r="C33" s="21">
        <v>7</v>
      </c>
      <c r="E33" s="22">
        <v>0</v>
      </c>
      <c r="F33" s="21">
        <v>1</v>
      </c>
      <c r="H33" s="22">
        <v>6</v>
      </c>
      <c r="I33" s="21">
        <v>6</v>
      </c>
      <c r="J33" s="12" t="s">
        <v>0</v>
      </c>
      <c r="K33" s="22">
        <v>21</v>
      </c>
      <c r="L33" s="21">
        <v>1</v>
      </c>
    </row>
  </sheetData>
  <mergeCells count="31">
    <mergeCell ref="B1:AH1"/>
    <mergeCell ref="U3:W3"/>
    <mergeCell ref="X3:Z3"/>
    <mergeCell ref="AF3:AH3"/>
    <mergeCell ref="C3:E3"/>
    <mergeCell ref="F3:H3"/>
    <mergeCell ref="I3:K3"/>
    <mergeCell ref="L3:N3"/>
    <mergeCell ref="O3:Q3"/>
    <mergeCell ref="R3:T3"/>
    <mergeCell ref="F19:G19"/>
    <mergeCell ref="F20:G20"/>
    <mergeCell ref="F21:G21"/>
    <mergeCell ref="I14:K14"/>
    <mergeCell ref="F15:G15"/>
    <mergeCell ref="C14:D14"/>
    <mergeCell ref="F14:G14"/>
    <mergeCell ref="A13:L13"/>
    <mergeCell ref="A14:B14"/>
    <mergeCell ref="F22:G22"/>
    <mergeCell ref="C15:D15"/>
    <mergeCell ref="C16:D16"/>
    <mergeCell ref="C17:D17"/>
    <mergeCell ref="C18:D18"/>
    <mergeCell ref="C19:D19"/>
    <mergeCell ref="C20:D20"/>
    <mergeCell ref="C21:D21"/>
    <mergeCell ref="C22:D22"/>
    <mergeCell ref="F16:G16"/>
    <mergeCell ref="F17:G17"/>
    <mergeCell ref="F18:G1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3"/>
  <sheetViews>
    <sheetView workbookViewId="0">
      <selection activeCell="D43" sqref="D43"/>
    </sheetView>
  </sheetViews>
  <sheetFormatPr defaultRowHeight="14.4" x14ac:dyDescent="0.3"/>
  <cols>
    <col min="1" max="1" width="24.6640625" style="3" customWidth="1"/>
    <col min="2" max="2" width="4.44140625" customWidth="1"/>
    <col min="3" max="3" width="1.21875" style="4" customWidth="1"/>
    <col min="4" max="4" width="5.44140625" style="3" customWidth="1"/>
    <col min="5" max="5" width="24.6640625" style="3" customWidth="1"/>
    <col min="6" max="6" width="24.6640625" customWidth="1"/>
    <col min="7" max="20" width="8.88671875" style="1"/>
  </cols>
  <sheetData>
    <row r="1" spans="1:20" ht="19.8" customHeight="1" thickBot="1" x14ac:dyDescent="0.35">
      <c r="A1" s="143" t="s">
        <v>31</v>
      </c>
      <c r="B1" s="143"/>
      <c r="C1" s="143"/>
      <c r="D1" s="143"/>
      <c r="E1" s="143"/>
      <c r="F1" s="143"/>
    </row>
    <row r="2" spans="1:20" s="9" customFormat="1" thickBot="1" x14ac:dyDescent="0.35">
      <c r="A2" s="138" t="s">
        <v>19</v>
      </c>
      <c r="B2" s="139"/>
      <c r="C2" s="139"/>
      <c r="D2" s="139"/>
      <c r="E2" s="139"/>
      <c r="F2" s="20" t="s">
        <v>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02" customFormat="1" ht="15.6" x14ac:dyDescent="0.3">
      <c r="A3" s="108" t="s">
        <v>8</v>
      </c>
      <c r="B3" s="109">
        <v>2</v>
      </c>
      <c r="C3" s="110" t="s">
        <v>0</v>
      </c>
      <c r="D3" s="111">
        <v>2</v>
      </c>
      <c r="E3" s="111" t="s">
        <v>1</v>
      </c>
      <c r="F3" s="112" t="s">
        <v>17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102" customFormat="1" ht="15.6" x14ac:dyDescent="0.3">
      <c r="A4" s="113" t="s">
        <v>7</v>
      </c>
      <c r="B4" s="114">
        <v>0</v>
      </c>
      <c r="C4" s="115" t="s">
        <v>0</v>
      </c>
      <c r="D4" s="116">
        <v>0</v>
      </c>
      <c r="E4" s="116" t="s">
        <v>2</v>
      </c>
      <c r="F4" s="117" t="s">
        <v>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 s="102" customFormat="1" ht="16.2" thickBot="1" x14ac:dyDescent="0.35">
      <c r="A5" s="118" t="s">
        <v>3</v>
      </c>
      <c r="B5" s="119">
        <v>0</v>
      </c>
      <c r="C5" s="120" t="s">
        <v>0</v>
      </c>
      <c r="D5" s="121">
        <v>3</v>
      </c>
      <c r="E5" s="121" t="s">
        <v>6</v>
      </c>
      <c r="F5" s="122" t="s">
        <v>5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6" customHeight="1" thickBot="1" x14ac:dyDescent="0.35">
      <c r="A6" s="5"/>
      <c r="B6" s="1"/>
      <c r="C6" s="6"/>
      <c r="D6" s="5"/>
      <c r="E6" s="5"/>
      <c r="F6" s="1"/>
    </row>
    <row r="7" spans="1:20" ht="15" thickBot="1" x14ac:dyDescent="0.35">
      <c r="A7" s="138" t="s">
        <v>20</v>
      </c>
      <c r="B7" s="139"/>
      <c r="C7" s="139"/>
      <c r="D7" s="139"/>
      <c r="E7" s="139"/>
      <c r="F7" s="20" t="s">
        <v>18</v>
      </c>
    </row>
    <row r="8" spans="1:20" s="102" customFormat="1" ht="15.6" x14ac:dyDescent="0.3">
      <c r="A8" s="108" t="s">
        <v>5</v>
      </c>
      <c r="B8" s="109">
        <v>3</v>
      </c>
      <c r="C8" s="110" t="s">
        <v>0</v>
      </c>
      <c r="D8" s="111">
        <v>1</v>
      </c>
      <c r="E8" s="111" t="s">
        <v>4</v>
      </c>
      <c r="F8" s="112" t="s">
        <v>17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s="102" customFormat="1" ht="15.6" x14ac:dyDescent="0.3">
      <c r="A9" s="113" t="s">
        <v>1</v>
      </c>
      <c r="B9" s="114">
        <v>7</v>
      </c>
      <c r="C9" s="115" t="s">
        <v>0</v>
      </c>
      <c r="D9" s="116">
        <v>2</v>
      </c>
      <c r="E9" s="116" t="s">
        <v>7</v>
      </c>
      <c r="F9" s="117" t="s">
        <v>3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20" s="102" customFormat="1" ht="16.2" thickBot="1" x14ac:dyDescent="0.35">
      <c r="A10" s="118" t="s">
        <v>6</v>
      </c>
      <c r="B10" s="119">
        <v>5</v>
      </c>
      <c r="C10" s="120" t="s">
        <v>0</v>
      </c>
      <c r="D10" s="121">
        <v>1</v>
      </c>
      <c r="E10" s="121" t="s">
        <v>8</v>
      </c>
      <c r="F10" s="122" t="s">
        <v>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ht="6" customHeight="1" thickBot="1" x14ac:dyDescent="0.35">
      <c r="A11" s="5"/>
      <c r="B11" s="1"/>
      <c r="C11" s="6"/>
      <c r="D11" s="5"/>
      <c r="E11" s="5"/>
      <c r="F11" s="1"/>
    </row>
    <row r="12" spans="1:20" ht="15" thickBot="1" x14ac:dyDescent="0.35">
      <c r="A12" s="138" t="s">
        <v>21</v>
      </c>
      <c r="B12" s="139"/>
      <c r="C12" s="139"/>
      <c r="D12" s="139"/>
      <c r="E12" s="139"/>
      <c r="F12" s="20" t="s">
        <v>18</v>
      </c>
    </row>
    <row r="13" spans="1:20" s="102" customFormat="1" ht="15.6" x14ac:dyDescent="0.3">
      <c r="A13" s="108" t="s">
        <v>2</v>
      </c>
      <c r="B13" s="109">
        <v>1</v>
      </c>
      <c r="C13" s="110" t="s">
        <v>0</v>
      </c>
      <c r="D13" s="111">
        <v>1</v>
      </c>
      <c r="E13" s="111" t="s">
        <v>5</v>
      </c>
      <c r="F13" s="112" t="s">
        <v>8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1:20" s="102" customFormat="1" ht="15.6" x14ac:dyDescent="0.3">
      <c r="A14" s="113" t="s">
        <v>4</v>
      </c>
      <c r="B14" s="114">
        <v>1</v>
      </c>
      <c r="C14" s="115" t="s">
        <v>0</v>
      </c>
      <c r="D14" s="116">
        <v>1</v>
      </c>
      <c r="E14" s="116" t="s">
        <v>3</v>
      </c>
      <c r="F14" s="117" t="s">
        <v>7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s="102" customFormat="1" ht="16.2" thickBot="1" x14ac:dyDescent="0.35">
      <c r="A15" s="118" t="s">
        <v>6</v>
      </c>
      <c r="B15" s="119">
        <v>0</v>
      </c>
      <c r="C15" s="120" t="s">
        <v>0</v>
      </c>
      <c r="D15" s="121">
        <v>2</v>
      </c>
      <c r="E15" s="121" t="s">
        <v>1</v>
      </c>
      <c r="F15" s="122" t="s">
        <v>17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1:20" ht="6" customHeight="1" thickBot="1" x14ac:dyDescent="0.35">
      <c r="A16" s="5"/>
      <c r="B16" s="1"/>
      <c r="C16" s="6"/>
      <c r="D16" s="5"/>
      <c r="E16" s="5"/>
      <c r="F16" s="1"/>
    </row>
    <row r="17" spans="1:20" ht="15" thickBot="1" x14ac:dyDescent="0.35">
      <c r="A17" s="138" t="s">
        <v>22</v>
      </c>
      <c r="B17" s="139"/>
      <c r="C17" s="139"/>
      <c r="D17" s="139"/>
      <c r="E17" s="139"/>
      <c r="F17" s="20" t="s">
        <v>18</v>
      </c>
    </row>
    <row r="18" spans="1:20" s="102" customFormat="1" ht="15.6" x14ac:dyDescent="0.3">
      <c r="A18" s="108" t="s">
        <v>5</v>
      </c>
      <c r="B18" s="109">
        <v>3</v>
      </c>
      <c r="C18" s="110" t="s">
        <v>0</v>
      </c>
      <c r="D18" s="111">
        <v>4</v>
      </c>
      <c r="E18" s="111" t="s">
        <v>7</v>
      </c>
      <c r="F18" s="112" t="s">
        <v>1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0" s="102" customFormat="1" ht="15.6" x14ac:dyDescent="0.3">
      <c r="A19" s="113" t="s">
        <v>8</v>
      </c>
      <c r="B19" s="114">
        <v>0</v>
      </c>
      <c r="C19" s="115" t="s">
        <v>0</v>
      </c>
      <c r="D19" s="116">
        <v>0</v>
      </c>
      <c r="E19" s="116" t="s">
        <v>4</v>
      </c>
      <c r="F19" s="117" t="s">
        <v>6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s="102" customFormat="1" ht="16.2" thickBot="1" x14ac:dyDescent="0.35">
      <c r="A20" s="118" t="s">
        <v>3</v>
      </c>
      <c r="B20" s="119">
        <v>0</v>
      </c>
      <c r="C20" s="120" t="s">
        <v>0</v>
      </c>
      <c r="D20" s="121">
        <v>1</v>
      </c>
      <c r="E20" s="121" t="s">
        <v>2</v>
      </c>
      <c r="F20" s="122" t="s">
        <v>17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0" ht="6" customHeight="1" thickBot="1" x14ac:dyDescent="0.35">
      <c r="A21" s="5"/>
      <c r="B21" s="1"/>
      <c r="C21" s="6"/>
      <c r="D21" s="5"/>
      <c r="E21" s="5"/>
      <c r="F21" s="1"/>
    </row>
    <row r="22" spans="1:20" ht="15" thickBot="1" x14ac:dyDescent="0.35">
      <c r="A22" s="138" t="s">
        <v>23</v>
      </c>
      <c r="B22" s="139"/>
      <c r="C22" s="139"/>
      <c r="D22" s="139"/>
      <c r="E22" s="139"/>
      <c r="F22" s="20" t="s">
        <v>18</v>
      </c>
    </row>
    <row r="23" spans="1:20" s="102" customFormat="1" ht="15.6" x14ac:dyDescent="0.3">
      <c r="A23" s="108" t="s">
        <v>1</v>
      </c>
      <c r="B23" s="109">
        <v>3</v>
      </c>
      <c r="C23" s="110" t="s">
        <v>0</v>
      </c>
      <c r="D23" s="111">
        <v>5</v>
      </c>
      <c r="E23" s="111" t="s">
        <v>5</v>
      </c>
      <c r="F23" s="112" t="s">
        <v>17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0" s="102" customFormat="1" ht="15.6" x14ac:dyDescent="0.3">
      <c r="A24" s="113" t="s">
        <v>4</v>
      </c>
      <c r="B24" s="114">
        <v>5</v>
      </c>
      <c r="C24" s="115" t="s">
        <v>0</v>
      </c>
      <c r="D24" s="116">
        <v>0</v>
      </c>
      <c r="E24" s="116" t="s">
        <v>6</v>
      </c>
      <c r="F24" s="117" t="s">
        <v>32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1:20" s="102" customFormat="1" ht="16.2" thickBot="1" x14ac:dyDescent="0.35">
      <c r="A25" s="118" t="s">
        <v>7</v>
      </c>
      <c r="B25" s="119">
        <v>2</v>
      </c>
      <c r="C25" s="120" t="s">
        <v>0</v>
      </c>
      <c r="D25" s="121">
        <v>1</v>
      </c>
      <c r="E25" s="121" t="s">
        <v>3</v>
      </c>
      <c r="F25" s="122" t="s">
        <v>8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ht="6" customHeight="1" thickBot="1" x14ac:dyDescent="0.35">
      <c r="A26" s="5"/>
      <c r="B26" s="1"/>
      <c r="C26" s="6"/>
      <c r="D26" s="5"/>
      <c r="E26" s="5"/>
      <c r="F26" s="1"/>
    </row>
    <row r="27" spans="1:20" ht="15" thickBot="1" x14ac:dyDescent="0.35">
      <c r="A27" s="140" t="s">
        <v>30</v>
      </c>
      <c r="B27" s="141"/>
      <c r="C27" s="141"/>
      <c r="D27" s="141"/>
      <c r="E27" s="141"/>
      <c r="F27" s="142"/>
    </row>
    <row r="28" spans="1:20" ht="6" customHeight="1" thickBot="1" x14ac:dyDescent="0.35">
      <c r="A28" s="5"/>
      <c r="B28" s="1"/>
      <c r="C28" s="6"/>
      <c r="D28" s="5"/>
      <c r="E28" s="5"/>
      <c r="F28" s="1"/>
    </row>
    <row r="29" spans="1:20" ht="15" thickBot="1" x14ac:dyDescent="0.35">
      <c r="A29" s="138" t="s">
        <v>24</v>
      </c>
      <c r="B29" s="139"/>
      <c r="C29" s="139"/>
      <c r="D29" s="139"/>
      <c r="E29" s="139"/>
      <c r="F29" s="20" t="s">
        <v>18</v>
      </c>
    </row>
    <row r="30" spans="1:20" s="102" customFormat="1" ht="15.6" x14ac:dyDescent="0.3">
      <c r="A30" s="108" t="s">
        <v>2</v>
      </c>
      <c r="B30" s="109">
        <v>3</v>
      </c>
      <c r="C30" s="110" t="s">
        <v>0</v>
      </c>
      <c r="D30" s="111">
        <v>0</v>
      </c>
      <c r="E30" s="111" t="s">
        <v>8</v>
      </c>
      <c r="F30" s="112" t="s">
        <v>6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1:20" s="102" customFormat="1" ht="15.6" x14ac:dyDescent="0.3">
      <c r="A31" s="113" t="s">
        <v>4</v>
      </c>
      <c r="B31" s="114">
        <v>1</v>
      </c>
      <c r="C31" s="115" t="s">
        <v>0</v>
      </c>
      <c r="D31" s="116">
        <v>1</v>
      </c>
      <c r="E31" s="116" t="s">
        <v>1</v>
      </c>
      <c r="F31" s="117" t="s">
        <v>17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</row>
    <row r="32" spans="1:20" s="102" customFormat="1" ht="16.2" thickBot="1" x14ac:dyDescent="0.35">
      <c r="A32" s="118" t="s">
        <v>3</v>
      </c>
      <c r="B32" s="119">
        <v>2</v>
      </c>
      <c r="C32" s="120" t="s">
        <v>0</v>
      </c>
      <c r="D32" s="121">
        <v>4</v>
      </c>
      <c r="E32" s="121" t="s">
        <v>5</v>
      </c>
      <c r="F32" s="122" t="s">
        <v>7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1:20" ht="6" customHeight="1" thickBot="1" x14ac:dyDescent="0.35">
      <c r="A33" s="5"/>
      <c r="B33" s="1"/>
      <c r="C33" s="6"/>
      <c r="D33" s="5"/>
      <c r="E33" s="5"/>
      <c r="F33" s="1"/>
    </row>
    <row r="34" spans="1:20" ht="15" thickBot="1" x14ac:dyDescent="0.35">
      <c r="A34" s="138" t="s">
        <v>25</v>
      </c>
      <c r="B34" s="139"/>
      <c r="C34" s="139"/>
      <c r="D34" s="139"/>
      <c r="E34" s="139"/>
      <c r="F34" s="20" t="s">
        <v>18</v>
      </c>
    </row>
    <row r="35" spans="1:20" s="102" customFormat="1" ht="15.6" x14ac:dyDescent="0.3">
      <c r="A35" s="96" t="s">
        <v>6</v>
      </c>
      <c r="B35" s="97">
        <v>3</v>
      </c>
      <c r="C35" s="98" t="s">
        <v>0</v>
      </c>
      <c r="D35" s="99">
        <v>1</v>
      </c>
      <c r="E35" s="99" t="s">
        <v>2</v>
      </c>
      <c r="F35" s="100" t="s">
        <v>4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1:20" s="102" customFormat="1" ht="16.2" thickBot="1" x14ac:dyDescent="0.35">
      <c r="A36" s="103" t="s">
        <v>8</v>
      </c>
      <c r="B36" s="104">
        <v>2</v>
      </c>
      <c r="C36" s="105" t="s">
        <v>0</v>
      </c>
      <c r="D36" s="106">
        <v>3</v>
      </c>
      <c r="E36" s="106" t="s">
        <v>7</v>
      </c>
      <c r="F36" s="107" t="s">
        <v>1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1:20" ht="6" customHeight="1" thickBot="1" x14ac:dyDescent="0.35">
      <c r="A37" s="5"/>
      <c r="B37" s="1"/>
      <c r="C37" s="6"/>
      <c r="D37" s="5"/>
      <c r="E37" s="5"/>
      <c r="F37" s="1"/>
    </row>
    <row r="38" spans="1:20" ht="15" thickBot="1" x14ac:dyDescent="0.35">
      <c r="A38" s="138" t="s">
        <v>26</v>
      </c>
      <c r="B38" s="139"/>
      <c r="C38" s="139"/>
      <c r="D38" s="139"/>
      <c r="E38" s="139"/>
      <c r="F38" s="20" t="s">
        <v>18</v>
      </c>
    </row>
    <row r="39" spans="1:20" s="102" customFormat="1" ht="15.6" x14ac:dyDescent="0.3">
      <c r="A39" s="96" t="s">
        <v>5</v>
      </c>
      <c r="B39" s="97">
        <v>3</v>
      </c>
      <c r="C39" s="98" t="s">
        <v>0</v>
      </c>
      <c r="D39" s="99">
        <v>1</v>
      </c>
      <c r="E39" s="99" t="s">
        <v>8</v>
      </c>
      <c r="F39" s="100" t="s">
        <v>3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1:20" s="102" customFormat="1" ht="16.2" thickBot="1" x14ac:dyDescent="0.35">
      <c r="A40" s="103" t="s">
        <v>7</v>
      </c>
      <c r="B40" s="104">
        <v>1</v>
      </c>
      <c r="C40" s="105" t="s">
        <v>0</v>
      </c>
      <c r="D40" s="106">
        <v>2</v>
      </c>
      <c r="E40" s="106" t="s">
        <v>6</v>
      </c>
      <c r="F40" s="107" t="s">
        <v>4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1:20" ht="6" customHeight="1" thickBot="1" x14ac:dyDescent="0.35">
      <c r="A41" s="5"/>
      <c r="B41" s="1"/>
      <c r="C41" s="6"/>
      <c r="D41" s="5"/>
      <c r="E41" s="5"/>
      <c r="F41" s="1"/>
    </row>
    <row r="42" spans="1:20" ht="15" thickBot="1" x14ac:dyDescent="0.35">
      <c r="A42" s="138" t="s">
        <v>27</v>
      </c>
      <c r="B42" s="139"/>
      <c r="C42" s="139"/>
      <c r="D42" s="139"/>
      <c r="E42" s="139"/>
      <c r="F42" s="20" t="s">
        <v>18</v>
      </c>
    </row>
    <row r="43" spans="1:20" s="102" customFormat="1" ht="15.6" x14ac:dyDescent="0.3">
      <c r="A43" s="96" t="s">
        <v>1</v>
      </c>
      <c r="B43" s="97">
        <v>8</v>
      </c>
      <c r="C43" s="98" t="s">
        <v>0</v>
      </c>
      <c r="D43" s="99">
        <v>2</v>
      </c>
      <c r="E43" s="99" t="s">
        <v>3</v>
      </c>
      <c r="F43" s="100" t="s">
        <v>5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s="102" customFormat="1" ht="16.2" thickBot="1" x14ac:dyDescent="0.35">
      <c r="A44" s="103" t="s">
        <v>2</v>
      </c>
      <c r="B44" s="104">
        <v>2</v>
      </c>
      <c r="C44" s="105" t="s">
        <v>0</v>
      </c>
      <c r="D44" s="106">
        <v>1</v>
      </c>
      <c r="E44" s="106" t="s">
        <v>4</v>
      </c>
      <c r="F44" s="107" t="s">
        <v>8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6" customHeight="1" thickBot="1" x14ac:dyDescent="0.35">
      <c r="A45" s="5"/>
      <c r="B45" s="1"/>
      <c r="C45" s="6"/>
      <c r="D45" s="5"/>
      <c r="E45" s="5"/>
      <c r="F45" s="1"/>
    </row>
    <row r="46" spans="1:20" ht="15" thickBot="1" x14ac:dyDescent="0.35">
      <c r="A46" s="138" t="s">
        <v>28</v>
      </c>
      <c r="B46" s="139"/>
      <c r="C46" s="139"/>
      <c r="D46" s="139"/>
      <c r="E46" s="139"/>
      <c r="F46" s="20" t="s">
        <v>18</v>
      </c>
    </row>
    <row r="47" spans="1:20" s="102" customFormat="1" ht="15.6" x14ac:dyDescent="0.3">
      <c r="A47" s="96" t="s">
        <v>6</v>
      </c>
      <c r="B47" s="97">
        <v>1</v>
      </c>
      <c r="C47" s="98" t="s">
        <v>0</v>
      </c>
      <c r="D47" s="99">
        <v>1</v>
      </c>
      <c r="E47" s="99" t="s">
        <v>5</v>
      </c>
      <c r="F47" s="100" t="s">
        <v>7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</row>
    <row r="48" spans="1:20" s="102" customFormat="1" ht="16.2" thickBot="1" x14ac:dyDescent="0.35">
      <c r="A48" s="103" t="s">
        <v>8</v>
      </c>
      <c r="B48" s="104">
        <v>0</v>
      </c>
      <c r="C48" s="105" t="s">
        <v>0</v>
      </c>
      <c r="D48" s="106">
        <v>2</v>
      </c>
      <c r="E48" s="106" t="s">
        <v>3</v>
      </c>
      <c r="F48" s="107" t="s">
        <v>17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1:20" ht="6" customHeight="1" thickBot="1" x14ac:dyDescent="0.35">
      <c r="A49" s="5"/>
      <c r="B49" s="1"/>
      <c r="C49" s="6"/>
      <c r="D49" s="5"/>
      <c r="E49" s="5"/>
      <c r="F49" s="1"/>
    </row>
    <row r="50" spans="1:20" ht="15" thickBot="1" x14ac:dyDescent="0.35">
      <c r="A50" s="138" t="s">
        <v>29</v>
      </c>
      <c r="B50" s="139"/>
      <c r="C50" s="139"/>
      <c r="D50" s="139"/>
      <c r="E50" s="139"/>
      <c r="F50" s="20" t="s">
        <v>18</v>
      </c>
    </row>
    <row r="51" spans="1:20" s="102" customFormat="1" ht="15.6" x14ac:dyDescent="0.3">
      <c r="A51" s="96" t="s">
        <v>4</v>
      </c>
      <c r="B51" s="97">
        <v>3</v>
      </c>
      <c r="C51" s="98" t="s">
        <v>0</v>
      </c>
      <c r="D51" s="99">
        <v>4</v>
      </c>
      <c r="E51" s="99" t="s">
        <v>7</v>
      </c>
      <c r="F51" s="100" t="s">
        <v>5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1:20" s="102" customFormat="1" ht="16.2" thickBot="1" x14ac:dyDescent="0.35">
      <c r="A52" s="103" t="s">
        <v>2</v>
      </c>
      <c r="B52" s="104">
        <v>2</v>
      </c>
      <c r="C52" s="105" t="s">
        <v>0</v>
      </c>
      <c r="D52" s="106">
        <v>1</v>
      </c>
      <c r="E52" s="106" t="s">
        <v>1</v>
      </c>
      <c r="F52" s="107" t="s">
        <v>3</v>
      </c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1:20" s="1" customFormat="1" ht="6" customHeight="1" x14ac:dyDescent="0.3">
      <c r="A53" s="5"/>
      <c r="C53" s="6"/>
      <c r="D53" s="5"/>
      <c r="E53" s="5"/>
    </row>
    <row r="54" spans="1:20" s="1" customFormat="1" ht="6" customHeight="1" x14ac:dyDescent="0.3">
      <c r="A54" s="5"/>
      <c r="C54" s="6"/>
      <c r="D54" s="5"/>
      <c r="E54" s="5"/>
    </row>
    <row r="55" spans="1:20" s="1" customFormat="1" x14ac:dyDescent="0.3">
      <c r="A55" s="5"/>
      <c r="C55" s="6"/>
      <c r="D55" s="5"/>
      <c r="E55" s="5"/>
    </row>
    <row r="56" spans="1:20" s="1" customFormat="1" x14ac:dyDescent="0.3">
      <c r="A56" s="5"/>
      <c r="C56" s="6"/>
      <c r="D56" s="5"/>
      <c r="E56" s="5"/>
    </row>
    <row r="57" spans="1:20" s="1" customFormat="1" x14ac:dyDescent="0.3">
      <c r="A57" s="5"/>
      <c r="C57" s="6"/>
      <c r="D57" s="5"/>
      <c r="E57" s="5"/>
    </row>
    <row r="58" spans="1:20" s="1" customFormat="1" x14ac:dyDescent="0.3">
      <c r="A58" s="5"/>
      <c r="C58" s="6"/>
      <c r="D58" s="5"/>
      <c r="E58" s="5"/>
    </row>
    <row r="59" spans="1:20" s="1" customFormat="1" x14ac:dyDescent="0.3">
      <c r="A59" s="5"/>
      <c r="C59" s="6"/>
      <c r="D59" s="5"/>
      <c r="E59" s="5"/>
    </row>
    <row r="60" spans="1:20" s="1" customFormat="1" x14ac:dyDescent="0.3">
      <c r="A60" s="5"/>
      <c r="C60" s="6"/>
      <c r="D60" s="5"/>
      <c r="E60" s="5"/>
    </row>
    <row r="61" spans="1:20" s="1" customFormat="1" x14ac:dyDescent="0.3">
      <c r="A61" s="5"/>
      <c r="C61" s="6"/>
      <c r="D61" s="5"/>
      <c r="E61" s="5"/>
    </row>
    <row r="62" spans="1:20" s="1" customFormat="1" x14ac:dyDescent="0.3">
      <c r="A62" s="5"/>
      <c r="C62" s="6"/>
      <c r="D62" s="5"/>
      <c r="E62" s="5"/>
    </row>
    <row r="63" spans="1:20" s="1" customFormat="1" x14ac:dyDescent="0.3">
      <c r="A63" s="5"/>
      <c r="C63" s="6"/>
      <c r="D63" s="5"/>
      <c r="E63" s="5"/>
    </row>
  </sheetData>
  <mergeCells count="13">
    <mergeCell ref="A1:F1"/>
    <mergeCell ref="A34:E34"/>
    <mergeCell ref="A38:E38"/>
    <mergeCell ref="A42:E42"/>
    <mergeCell ref="A46:E46"/>
    <mergeCell ref="A50:E50"/>
    <mergeCell ref="A27:F27"/>
    <mergeCell ref="A2:E2"/>
    <mergeCell ref="A7:E7"/>
    <mergeCell ref="A12:E12"/>
    <mergeCell ref="A17:E17"/>
    <mergeCell ref="A22:E22"/>
    <mergeCell ref="A29:E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Rozpis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Foltyn</dc:creator>
  <cp:lastModifiedBy>Jaromir Foltyn</cp:lastModifiedBy>
  <cp:lastPrinted>2022-01-16T10:44:53Z</cp:lastPrinted>
  <dcterms:created xsi:type="dcterms:W3CDTF">2021-12-25T16:31:20Z</dcterms:created>
  <dcterms:modified xsi:type="dcterms:W3CDTF">2022-01-16T10:47:40Z</dcterms:modified>
</cp:coreProperties>
</file>